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uriste\Documents\iepirkumi_1\- 9 999,00\2025\Kirurgijas nodalas remonts\"/>
    </mc:Choice>
  </mc:AlternateContent>
  <xr:revisionPtr revIDLastSave="0" documentId="13_ncr:1_{F102718C-2F53-4940-9E58-2F5AE6A34A1F}" xr6:coauthVersionLast="47" xr6:coauthVersionMax="47" xr10:uidLastSave="{00000000-0000-0000-0000-000000000000}"/>
  <bookViews>
    <workbookView xWindow="-120" yWindow="-120" windowWidth="29040" windowHeight="15840" xr2:uid="{5CA77936-9847-4C18-922D-931E2219727D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2" i="1" l="1"/>
  <c r="M72" i="1"/>
  <c r="K72" i="1"/>
  <c r="G72" i="1"/>
  <c r="L72" i="1" s="1"/>
  <c r="N71" i="1"/>
  <c r="M71" i="1"/>
  <c r="K71" i="1"/>
  <c r="G71" i="1"/>
  <c r="J71" i="1" s="1"/>
  <c r="N70" i="1"/>
  <c r="M70" i="1"/>
  <c r="K70" i="1"/>
  <c r="G70" i="1"/>
  <c r="J70" i="1" s="1"/>
  <c r="N69" i="1"/>
  <c r="M69" i="1"/>
  <c r="K69" i="1"/>
  <c r="G69" i="1"/>
  <c r="L69" i="1" s="1"/>
  <c r="N68" i="1"/>
  <c r="M68" i="1"/>
  <c r="K68" i="1"/>
  <c r="G68" i="1"/>
  <c r="L68" i="1" s="1"/>
  <c r="N67" i="1"/>
  <c r="M67" i="1"/>
  <c r="K67" i="1"/>
  <c r="G67" i="1"/>
  <c r="J67" i="1" s="1"/>
  <c r="N66" i="1"/>
  <c r="M66" i="1"/>
  <c r="K66" i="1"/>
  <c r="G66" i="1"/>
  <c r="J66" i="1" s="1"/>
  <c r="N65" i="1"/>
  <c r="M65" i="1"/>
  <c r="K65" i="1"/>
  <c r="G65" i="1"/>
  <c r="J65" i="1" s="1"/>
  <c r="N64" i="1"/>
  <c r="M64" i="1"/>
  <c r="K64" i="1"/>
  <c r="G64" i="1"/>
  <c r="L64" i="1" s="1"/>
  <c r="N63" i="1"/>
  <c r="M63" i="1"/>
  <c r="K63" i="1"/>
  <c r="G63" i="1"/>
  <c r="J63" i="1" s="1"/>
  <c r="N62" i="1"/>
  <c r="M62" i="1"/>
  <c r="K62" i="1"/>
  <c r="G62" i="1"/>
  <c r="J62" i="1" s="1"/>
  <c r="N61" i="1"/>
  <c r="M61" i="1"/>
  <c r="K61" i="1"/>
  <c r="G61" i="1"/>
  <c r="L61" i="1" s="1"/>
  <c r="N60" i="1"/>
  <c r="M60" i="1"/>
  <c r="K60" i="1"/>
  <c r="G60" i="1"/>
  <c r="L60" i="1" s="1"/>
  <c r="O60" i="1" s="1"/>
  <c r="N59" i="1"/>
  <c r="M59" i="1"/>
  <c r="K59" i="1"/>
  <c r="G59" i="1"/>
  <c r="J59" i="1" s="1"/>
  <c r="N58" i="1"/>
  <c r="M58" i="1"/>
  <c r="K58" i="1"/>
  <c r="G58" i="1"/>
  <c r="J58" i="1" s="1"/>
  <c r="N57" i="1"/>
  <c r="M57" i="1"/>
  <c r="K57" i="1"/>
  <c r="G57" i="1"/>
  <c r="L57" i="1" s="1"/>
  <c r="N56" i="1"/>
  <c r="M56" i="1"/>
  <c r="K56" i="1"/>
  <c r="G56" i="1"/>
  <c r="L56" i="1" s="1"/>
  <c r="O56" i="1" s="1"/>
  <c r="N55" i="1"/>
  <c r="M55" i="1"/>
  <c r="K55" i="1"/>
  <c r="G55" i="1"/>
  <c r="J55" i="1" s="1"/>
  <c r="N54" i="1"/>
  <c r="M54" i="1"/>
  <c r="K54" i="1"/>
  <c r="G54" i="1"/>
  <c r="J54" i="1" s="1"/>
  <c r="G53" i="1"/>
  <c r="J53" i="1" s="1"/>
  <c r="D53" i="1"/>
  <c r="M53" i="1" s="1"/>
  <c r="N52" i="1"/>
  <c r="M52" i="1"/>
  <c r="K52" i="1"/>
  <c r="G52" i="1"/>
  <c r="L52" i="1" s="1"/>
  <c r="N51" i="1"/>
  <c r="M51" i="1"/>
  <c r="K51" i="1"/>
  <c r="G51" i="1"/>
  <c r="L51" i="1" s="1"/>
  <c r="G50" i="1"/>
  <c r="J50" i="1" s="1"/>
  <c r="D50" i="1"/>
  <c r="K50" i="1" s="1"/>
  <c r="G49" i="1"/>
  <c r="J49" i="1" s="1"/>
  <c r="D49" i="1"/>
  <c r="K49" i="1" s="1"/>
  <c r="N48" i="1"/>
  <c r="M48" i="1"/>
  <c r="K48" i="1"/>
  <c r="G48" i="1"/>
  <c r="L48" i="1" s="1"/>
  <c r="N47" i="1"/>
  <c r="M47" i="1"/>
  <c r="K47" i="1"/>
  <c r="G47" i="1"/>
  <c r="J47" i="1" s="1"/>
  <c r="N46" i="1"/>
  <c r="M46" i="1"/>
  <c r="K46" i="1"/>
  <c r="G46" i="1"/>
  <c r="J46" i="1" s="1"/>
  <c r="G45" i="1"/>
  <c r="J45" i="1" s="1"/>
  <c r="D45" i="1"/>
  <c r="K45" i="1" s="1"/>
  <c r="N44" i="1"/>
  <c r="M44" i="1"/>
  <c r="K44" i="1"/>
  <c r="G44" i="1"/>
  <c r="L44" i="1" s="1"/>
  <c r="N43" i="1"/>
  <c r="M43" i="1"/>
  <c r="K43" i="1"/>
  <c r="G43" i="1"/>
  <c r="L43" i="1" s="1"/>
  <c r="G42" i="1"/>
  <c r="J42" i="1" s="1"/>
  <c r="D42" i="1"/>
  <c r="N42" i="1" s="1"/>
  <c r="G41" i="1"/>
  <c r="J41" i="1" s="1"/>
  <c r="D41" i="1"/>
  <c r="N41" i="1" s="1"/>
  <c r="N40" i="1"/>
  <c r="M40" i="1"/>
  <c r="K40" i="1"/>
  <c r="G40" i="1"/>
  <c r="J40" i="1" s="1"/>
  <c r="N39" i="1"/>
  <c r="M39" i="1"/>
  <c r="K39" i="1"/>
  <c r="G39" i="1"/>
  <c r="J39" i="1" s="1"/>
  <c r="N38" i="1"/>
  <c r="M38" i="1"/>
  <c r="K38" i="1"/>
  <c r="G38" i="1"/>
  <c r="L38" i="1" s="1"/>
  <c r="N37" i="1"/>
  <c r="M37" i="1"/>
  <c r="K37" i="1"/>
  <c r="G37" i="1"/>
  <c r="L37" i="1" s="1"/>
  <c r="N36" i="1"/>
  <c r="M36" i="1"/>
  <c r="K36" i="1"/>
  <c r="G36" i="1"/>
  <c r="J36" i="1" s="1"/>
  <c r="N35" i="1"/>
  <c r="M35" i="1"/>
  <c r="K35" i="1"/>
  <c r="G35" i="1"/>
  <c r="J35" i="1" s="1"/>
  <c r="G34" i="1"/>
  <c r="J34" i="1" s="1"/>
  <c r="D34" i="1"/>
  <c r="N33" i="1"/>
  <c r="M33" i="1"/>
  <c r="K33" i="1"/>
  <c r="G33" i="1"/>
  <c r="L33" i="1" s="1"/>
  <c r="N32" i="1"/>
  <c r="M32" i="1"/>
  <c r="K32" i="1"/>
  <c r="G32" i="1"/>
  <c r="L32" i="1" s="1"/>
  <c r="N31" i="1"/>
  <c r="M31" i="1"/>
  <c r="K31" i="1"/>
  <c r="G31" i="1"/>
  <c r="J31" i="1" s="1"/>
  <c r="N30" i="1"/>
  <c r="M30" i="1"/>
  <c r="K30" i="1"/>
  <c r="G30" i="1"/>
  <c r="J30" i="1" s="1"/>
  <c r="G29" i="1"/>
  <c r="J29" i="1" s="1"/>
  <c r="D29" i="1"/>
  <c r="K29" i="1" s="1"/>
  <c r="G28" i="1"/>
  <c r="J28" i="1" s="1"/>
  <c r="D28" i="1"/>
  <c r="L28" i="1" s="1"/>
  <c r="N27" i="1"/>
  <c r="M27" i="1"/>
  <c r="K27" i="1"/>
  <c r="G27" i="1"/>
  <c r="L27" i="1" s="1"/>
  <c r="N26" i="1"/>
  <c r="M26" i="1"/>
  <c r="K26" i="1"/>
  <c r="G26" i="1"/>
  <c r="L26" i="1" s="1"/>
  <c r="G25" i="1"/>
  <c r="J25" i="1" s="1"/>
  <c r="D25" i="1"/>
  <c r="N25" i="1" s="1"/>
  <c r="N24" i="1"/>
  <c r="M24" i="1"/>
  <c r="K24" i="1"/>
  <c r="G24" i="1"/>
  <c r="J24" i="1" s="1"/>
  <c r="G23" i="1"/>
  <c r="J23" i="1" s="1"/>
  <c r="D23" i="1"/>
  <c r="M23" i="1" s="1"/>
  <c r="G22" i="1"/>
  <c r="J22" i="1" s="1"/>
  <c r="D22" i="1"/>
  <c r="M22" i="1" s="1"/>
  <c r="N21" i="1"/>
  <c r="M21" i="1"/>
  <c r="K21" i="1"/>
  <c r="G21" i="1"/>
  <c r="J21" i="1" s="1"/>
  <c r="N20" i="1"/>
  <c r="M20" i="1"/>
  <c r="K20" i="1"/>
  <c r="G20" i="1"/>
  <c r="L20" i="1" s="1"/>
  <c r="N19" i="1"/>
  <c r="M19" i="1"/>
  <c r="K19" i="1"/>
  <c r="G19" i="1"/>
  <c r="L19" i="1" s="1"/>
  <c r="N18" i="1"/>
  <c r="M18" i="1"/>
  <c r="K18" i="1"/>
  <c r="G18" i="1"/>
  <c r="J18" i="1" s="1"/>
  <c r="N17" i="1"/>
  <c r="M17" i="1"/>
  <c r="K17" i="1"/>
  <c r="G17" i="1"/>
  <c r="J17" i="1" s="1"/>
  <c r="N16" i="1"/>
  <c r="M16" i="1"/>
  <c r="K16" i="1"/>
  <c r="G16" i="1"/>
  <c r="L16" i="1" s="1"/>
  <c r="O32" i="1" l="1"/>
  <c r="L34" i="1"/>
  <c r="O72" i="1"/>
  <c r="O19" i="1"/>
  <c r="O57" i="1"/>
  <c r="O61" i="1"/>
  <c r="O69" i="1"/>
  <c r="K34" i="1"/>
  <c r="K28" i="1"/>
  <c r="L45" i="1"/>
  <c r="O26" i="1"/>
  <c r="O48" i="1"/>
  <c r="O51" i="1"/>
  <c r="O52" i="1"/>
  <c r="O37" i="1"/>
  <c r="O43" i="1"/>
  <c r="J69" i="1"/>
  <c r="L29" i="1"/>
  <c r="L17" i="1"/>
  <c r="O17" i="1" s="1"/>
  <c r="J19" i="1"/>
  <c r="L21" i="1"/>
  <c r="O21" i="1" s="1"/>
  <c r="J26" i="1"/>
  <c r="M28" i="1"/>
  <c r="M29" i="1"/>
  <c r="L30" i="1"/>
  <c r="O30" i="1" s="1"/>
  <c r="J32" i="1"/>
  <c r="M34" i="1"/>
  <c r="L35" i="1"/>
  <c r="O35" i="1" s="1"/>
  <c r="J37" i="1"/>
  <c r="L39" i="1"/>
  <c r="O39" i="1" s="1"/>
  <c r="J43" i="1"/>
  <c r="M45" i="1"/>
  <c r="L46" i="1"/>
  <c r="O46" i="1" s="1"/>
  <c r="J48" i="1"/>
  <c r="J52" i="1"/>
  <c r="N53" i="1"/>
  <c r="L55" i="1"/>
  <c r="O55" i="1" s="1"/>
  <c r="J57" i="1"/>
  <c r="L59" i="1"/>
  <c r="O59" i="1" s="1"/>
  <c r="J61" i="1"/>
  <c r="L65" i="1"/>
  <c r="O65" i="1" s="1"/>
  <c r="O68" i="1"/>
  <c r="L71" i="1"/>
  <c r="O71" i="1" s="1"/>
  <c r="O20" i="1"/>
  <c r="O27" i="1"/>
  <c r="O33" i="1"/>
  <c r="O38" i="1"/>
  <c r="K41" i="1"/>
  <c r="K42" i="1"/>
  <c r="O44" i="1"/>
  <c r="O64" i="1"/>
  <c r="L67" i="1"/>
  <c r="O67" i="1" s="1"/>
  <c r="K25" i="1"/>
  <c r="N22" i="1"/>
  <c r="N23" i="1"/>
  <c r="M25" i="1"/>
  <c r="M41" i="1"/>
  <c r="M42" i="1"/>
  <c r="L63" i="1"/>
  <c r="O63" i="1" s="1"/>
  <c r="O16" i="1"/>
  <c r="J16" i="1"/>
  <c r="L18" i="1"/>
  <c r="O18" i="1" s="1"/>
  <c r="J20" i="1"/>
  <c r="K22" i="1"/>
  <c r="K23" i="1"/>
  <c r="L24" i="1"/>
  <c r="O24" i="1" s="1"/>
  <c r="L25" i="1"/>
  <c r="J27" i="1"/>
  <c r="N28" i="1"/>
  <c r="N29" i="1"/>
  <c r="L31" i="1"/>
  <c r="O31" i="1" s="1"/>
  <c r="J33" i="1"/>
  <c r="N34" i="1"/>
  <c r="L36" i="1"/>
  <c r="O36" i="1" s="1"/>
  <c r="J38" i="1"/>
  <c r="L40" i="1"/>
  <c r="O40" i="1" s="1"/>
  <c r="L41" i="1"/>
  <c r="L42" i="1"/>
  <c r="J44" i="1"/>
  <c r="N45" i="1"/>
  <c r="L47" i="1"/>
  <c r="O47" i="1" s="1"/>
  <c r="M49" i="1"/>
  <c r="M50" i="1"/>
  <c r="J51" i="1"/>
  <c r="K53" i="1"/>
  <c r="L54" i="1"/>
  <c r="O54" i="1" s="1"/>
  <c r="J56" i="1"/>
  <c r="L58" i="1"/>
  <c r="O58" i="1" s="1"/>
  <c r="J60" i="1"/>
  <c r="L62" i="1"/>
  <c r="O62" i="1" s="1"/>
  <c r="J64" i="1"/>
  <c r="L66" i="1"/>
  <c r="O66" i="1" s="1"/>
  <c r="J68" i="1"/>
  <c r="L70" i="1"/>
  <c r="O70" i="1" s="1"/>
  <c r="J72" i="1"/>
  <c r="L22" i="1"/>
  <c r="L23" i="1"/>
  <c r="N49" i="1"/>
  <c r="N50" i="1"/>
  <c r="L53" i="1"/>
  <c r="L49" i="1"/>
  <c r="L50" i="1"/>
  <c r="O42" i="1" l="1"/>
  <c r="O29" i="1"/>
  <c r="O41" i="1"/>
  <c r="O25" i="1"/>
  <c r="O34" i="1"/>
  <c r="M73" i="1"/>
  <c r="O23" i="1"/>
  <c r="O28" i="1"/>
  <c r="O53" i="1"/>
  <c r="O22" i="1"/>
  <c r="O45" i="1"/>
  <c r="K73" i="1"/>
  <c r="O50" i="1"/>
  <c r="N73" i="1"/>
  <c r="L73" i="1"/>
  <c r="O49" i="1"/>
  <c r="O73" i="1" l="1"/>
  <c r="O74" i="1" s="1"/>
  <c r="O77" i="1" l="1"/>
  <c r="O75" i="1"/>
  <c r="O78" i="1" l="1"/>
  <c r="M10" i="1" s="1"/>
</calcChain>
</file>

<file path=xl/sharedStrings.xml><?xml version="1.0" encoding="utf-8"?>
<sst xmlns="http://schemas.openxmlformats.org/spreadsheetml/2006/main" count="150" uniqueCount="96">
  <si>
    <t>Vispārceltnieciskie darbi</t>
  </si>
  <si>
    <t>(Būvdarbu veids vai konstruktīvā elementa nosaukums)</t>
  </si>
  <si>
    <t>Objekta nosaukums:</t>
  </si>
  <si>
    <t>Ķirurģijas nodaļa</t>
  </si>
  <si>
    <t>Būves nosaukums:</t>
  </si>
  <si>
    <t xml:space="preserve"> 14. palātas remonts</t>
  </si>
  <si>
    <t>Objekta adrese:</t>
  </si>
  <si>
    <t>Rūpniecības iela 38, Madona, Madonas novads, LV-4801</t>
  </si>
  <si>
    <t>Pasūtījuma Nr.:</t>
  </si>
  <si>
    <t>Tāmes izmaksas bez PVN</t>
  </si>
  <si>
    <t>euro</t>
  </si>
  <si>
    <t>N. p.k.</t>
  </si>
  <si>
    <t>Darbu nosaukums</t>
  </si>
  <si>
    <t>Mērvienība</t>
  </si>
  <si>
    <t>Daudzums</t>
  </si>
  <si>
    <t>Vienības izmaksas</t>
  </si>
  <si>
    <t>Kopā uz visu apjomu</t>
  </si>
  <si>
    <t>Laika norma 
(c/h)</t>
  </si>
  <si>
    <t>Darba samaksas likme *
(euro/h)</t>
  </si>
  <si>
    <t>Darba alga</t>
  </si>
  <si>
    <t xml:space="preserve">Būvizstrādājumi </t>
  </si>
  <si>
    <t xml:space="preserve">Mehānismi </t>
  </si>
  <si>
    <t>Kopā</t>
  </si>
  <si>
    <t>Darbietilpība
 (c/h)</t>
  </si>
  <si>
    <t xml:space="preserve">Darba alga </t>
  </si>
  <si>
    <t>Mehānismi</t>
  </si>
  <si>
    <t xml:space="preserve">Summa </t>
  </si>
  <si>
    <t>Demontāža</t>
  </si>
  <si>
    <t>m2</t>
  </si>
  <si>
    <t>Lampu demontāža</t>
  </si>
  <si>
    <t>gab</t>
  </si>
  <si>
    <t>Slēdžu un rozešu demontāža</t>
  </si>
  <si>
    <t>kompl.</t>
  </si>
  <si>
    <t xml:space="preserve">Griesti </t>
  </si>
  <si>
    <t>Griestu sagatavošana krāsošanai, plaisu remonts, špaktelēšana, slīpēšana, gruntēšana</t>
  </si>
  <si>
    <t>apmetums</t>
  </si>
  <si>
    <t>kg</t>
  </si>
  <si>
    <t>grunts</t>
  </si>
  <si>
    <t>l</t>
  </si>
  <si>
    <t xml:space="preserve">Griestu krāsošana </t>
  </si>
  <si>
    <t>krāsa</t>
  </si>
  <si>
    <t xml:space="preserve">Sienas </t>
  </si>
  <si>
    <t>Sienu remonts, reģipšana nostiprināšana sagatavošana krāsošanai, plaisu remonts, špaktelēšana, slīpēšana, gruntēšana</t>
  </si>
  <si>
    <t xml:space="preserve">grunts </t>
  </si>
  <si>
    <t>smilšpapīrs</t>
  </si>
  <si>
    <t>m</t>
  </si>
  <si>
    <t>montāžas putas</t>
  </si>
  <si>
    <t>stiprinājumi</t>
  </si>
  <si>
    <t>Sienu krāsošana</t>
  </si>
  <si>
    <t>Saplākšņa montāža pie sienām</t>
  </si>
  <si>
    <t>saplāksnis</t>
  </si>
  <si>
    <t>Metāla stūru pielīmēšana ar šķidrajām naglām</t>
  </si>
  <si>
    <t>vietas</t>
  </si>
  <si>
    <t>Grīda</t>
  </si>
  <si>
    <t>Gridas plaknes gruntēšana, špaktelēšana, slīpēšana</t>
  </si>
  <si>
    <t>grīdas špakteļmasa</t>
  </si>
  <si>
    <t xml:space="preserve">Homogēna PVC linoleja seguma ieklāšana grīdai ar 100mm atloku uz sienas,(nodilumizturības 34 klase, biezums b=2mm, pretslīde R-9, pārklāts ar PUR, paliekošais iespiedums ≤0,10, antibakteriāls, ugunsizturība Bfl-s1 ) </t>
  </si>
  <si>
    <t>līme</t>
  </si>
  <si>
    <t>linolejs</t>
  </si>
  <si>
    <t>Sanmezgls</t>
  </si>
  <si>
    <t>špakteļmasa</t>
  </si>
  <si>
    <t>Sienas, griestu krāsošana</t>
  </si>
  <si>
    <t>Flīzēto sienas un grīdas daļas salaiduma vietas apstrāde ar silikonu</t>
  </si>
  <si>
    <t>vieta</t>
  </si>
  <si>
    <t>Durvis</t>
  </si>
  <si>
    <t>Durvju krāsošana, vecās krāsas slīpēšana, jaunas krāsas uzklāšana</t>
  </si>
  <si>
    <t>Jaunas durvju furnitūras uzstādīšana (slēdzene, rokturis, uzlikas)</t>
  </si>
  <si>
    <t>Elektrotehniskie darbi</t>
  </si>
  <si>
    <t>Gaismas ķermeņa montāža pie griestiem, pievienošana elektroinstālācijas tīklam</t>
  </si>
  <si>
    <t xml:space="preserve"> LED panelis 600x600mm, 45W, 3000K, 230V, IP44</t>
  </si>
  <si>
    <t>LED sienas lampu uzstādīšana , pievienošana elektroinstālācijas tīklam</t>
  </si>
  <si>
    <t>LED gaismeklis Lamine 10w,Sofline 25w</t>
  </si>
  <si>
    <t xml:space="preserve">LED nakts gaisma ( kvadrāta 2W 60 Lm) </t>
  </si>
  <si>
    <t>Gaiteņa lampa LED ??</t>
  </si>
  <si>
    <t>Jaunu z.a.slēdžu un kontaktu ierīkošana ,frēzēšana,pievienošana elektroinstalācijas tīkliem 230v</t>
  </si>
  <si>
    <t>slēdži</t>
  </si>
  <si>
    <t>rozetes</t>
  </si>
  <si>
    <t>kabelis 3x2,5</t>
  </si>
  <si>
    <t>Ventilācjas restu nomaiņa</t>
  </si>
  <si>
    <t>Būvgružu savākšana, utilizēšana</t>
  </si>
  <si>
    <t>m3</t>
  </si>
  <si>
    <t>Tiešās izmaksas t.sk. darba devēja sociālais nodoklis 23,59%</t>
  </si>
  <si>
    <t>Virsizdevumi</t>
  </si>
  <si>
    <t>tajā skaitā darba aizsardzība</t>
  </si>
  <si>
    <t>Peļņa</t>
  </si>
  <si>
    <t>Pavisam kopā bez PVN</t>
  </si>
  <si>
    <t>Tāme sastādīta 2025. gada tirgus cenās.</t>
  </si>
  <si>
    <t>Lokālā tāme Nr.2</t>
  </si>
  <si>
    <t>Cenu aptauja „Ķirurģijas nodaļas 13.un 14. palātas remonts” Identifikācijas Nr. MNP SIA MS 2025/8/CA</t>
  </si>
  <si>
    <t>Madonas  novada pašvaldības SIA „Madonas slimnīca”, Reģistrācijas Nr. 40003356507</t>
  </si>
  <si>
    <t>Tāme sastādīta _____. gada ____. ____________</t>
  </si>
  <si>
    <t>Esošā linoleja, tai skaitā grīdlīstes demontāža</t>
  </si>
  <si>
    <t>Saplākšņa demontāža</t>
  </si>
  <si>
    <t>Sienas, tai skaitā griestu sagatavošana krāsošanai, plaisu remonts, špaktelēšana,slīpēšana,gruntēšana</t>
  </si>
  <si>
    <t>Sastādīja:</t>
  </si>
  <si>
    <t>Pretendents: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</si>
</sst>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[Red]0.00"/>
    <numFmt numFmtId="165" formatCode="_(* #,##0.00_);_(* \(#,##0.00\);_(* \-??_);_(@_)"/>
    <numFmt numFmtId="166" formatCode="0.0%"/>
  </numFmts>
  <fonts count="22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0"/>
      <name val="Arial"/>
      <family val="2"/>
      <charset val="1"/>
    </font>
    <font>
      <b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name val="Arial"/>
      <family val="2"/>
      <charset val="204"/>
    </font>
    <font>
      <b/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i/>
      <sz val="11"/>
      <color rgb="FF000000"/>
      <name val="Calibri"/>
      <family val="2"/>
      <charset val="186"/>
    </font>
    <font>
      <sz val="9"/>
      <name val="Arial"/>
      <family val="2"/>
    </font>
    <font>
      <b/>
      <sz val="11"/>
      <name val="Arial"/>
      <family val="2"/>
      <charset val="186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414142"/>
      <name val="Arial"/>
      <family val="2"/>
      <charset val="186"/>
    </font>
    <font>
      <i/>
      <sz val="11"/>
      <color theme="1"/>
      <name val="Calibri"/>
      <family val="2"/>
      <charset val="186"/>
    </font>
    <font>
      <sz val="11"/>
      <name val="Calibri"/>
      <family val="2"/>
      <charset val="186"/>
    </font>
    <font>
      <i/>
      <sz val="11"/>
      <name val="Calibri"/>
      <family val="2"/>
      <charset val="186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165" fontId="9" fillId="0" borderId="0" applyBorder="0" applyProtection="0"/>
  </cellStyleXfs>
  <cellXfs count="53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0" fontId="8" fillId="2" borderId="4" xfId="3" applyFont="1" applyFill="1" applyBorder="1" applyAlignment="1">
      <alignment horizontal="center" vertical="center" textRotation="90" wrapText="1"/>
    </xf>
    <xf numFmtId="0" fontId="8" fillId="2" borderId="6" xfId="3" applyFont="1" applyFill="1" applyBorder="1" applyAlignment="1">
      <alignment horizontal="center" vertical="center" wrapText="1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5" fontId="9" fillId="0" borderId="5" xfId="4" applyBorder="1"/>
    <xf numFmtId="165" fontId="9" fillId="0" borderId="5" xfId="4" applyBorder="1" applyAlignment="1">
      <alignment horizontal="center" vertical="center"/>
    </xf>
    <xf numFmtId="165" fontId="9" fillId="0" borderId="5" xfId="4" applyBorder="1" applyAlignment="1" applyProtection="1">
      <alignment horizontal="center" vertical="center"/>
    </xf>
    <xf numFmtId="165" fontId="10" fillId="0" borderId="5" xfId="4" applyFont="1" applyBorder="1" applyAlignment="1">
      <alignment horizontal="center" wrapText="1"/>
    </xf>
    <xf numFmtId="165" fontId="11" fillId="0" borderId="5" xfId="4" applyFont="1" applyBorder="1" applyAlignment="1">
      <alignment horizontal="right" wrapText="1"/>
    </xf>
    <xf numFmtId="165" fontId="11" fillId="0" borderId="5" xfId="4" applyFont="1" applyBorder="1" applyAlignment="1">
      <alignment horizontal="right" vertical="center" wrapText="1"/>
    </xf>
    <xf numFmtId="165" fontId="9" fillId="3" borderId="5" xfId="4" applyFill="1" applyBorder="1" applyAlignment="1">
      <alignment horizontal="center" vertical="center"/>
    </xf>
    <xf numFmtId="165" fontId="11" fillId="0" borderId="5" xfId="4" applyFont="1" applyBorder="1" applyAlignment="1">
      <alignment wrapText="1"/>
    </xf>
    <xf numFmtId="49" fontId="12" fillId="0" borderId="5" xfId="0" applyNumberFormat="1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9" fontId="16" fillId="0" borderId="5" xfId="0" applyNumberFormat="1" applyFont="1" applyBorder="1" applyAlignment="1">
      <alignment horizontal="center"/>
    </xf>
    <xf numFmtId="4" fontId="16" fillId="0" borderId="5" xfId="0" applyNumberFormat="1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 vertical="center"/>
    </xf>
    <xf numFmtId="4" fontId="10" fillId="0" borderId="5" xfId="1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2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8" fillId="2" borderId="4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textRotation="90" wrapText="1"/>
    </xf>
    <xf numFmtId="0" fontId="8" fillId="2" borderId="5" xfId="3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right" vertical="center"/>
    </xf>
    <xf numFmtId="0" fontId="16" fillId="0" borderId="5" xfId="0" applyFont="1" applyBorder="1"/>
    <xf numFmtId="0" fontId="17" fillId="0" borderId="0" xfId="0" applyFont="1"/>
    <xf numFmtId="165" fontId="9" fillId="0" borderId="5" xfId="4" applyFont="1" applyBorder="1" applyAlignment="1">
      <alignment wrapText="1"/>
    </xf>
    <xf numFmtId="0" fontId="18" fillId="0" borderId="5" xfId="0" applyFont="1" applyBorder="1" applyAlignment="1">
      <alignment horizontal="right"/>
    </xf>
    <xf numFmtId="0" fontId="18" fillId="0" borderId="0" xfId="0" applyFont="1" applyAlignment="1">
      <alignment horizontal="right"/>
    </xf>
    <xf numFmtId="49" fontId="19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0" fontId="20" fillId="0" borderId="5" xfId="0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5">
    <cellStyle name="Comma 3 2" xfId="4" xr:uid="{C6E103D0-0C02-4F32-8B7A-9A30D273B267}"/>
    <cellStyle name="Komats" xfId="1" builtinId="3"/>
    <cellStyle name="Normal 3" xfId="3" xr:uid="{ADD653E3-8E77-4AB8-A723-ACE7C11B3E00}"/>
    <cellStyle name="Normal_Kopsavilkuma tāme Nr. T-0809-25-I" xfId="2" xr:uid="{64471AD5-0A81-4988-99A9-BB40105E218F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7D49-9060-47F1-BDBC-C7E640521C40}">
  <dimension ref="A1:O80"/>
  <sheetViews>
    <sheetView tabSelected="1" workbookViewId="0">
      <selection activeCell="X1" sqref="X1"/>
    </sheetView>
  </sheetViews>
  <sheetFormatPr defaultRowHeight="15" x14ac:dyDescent="0.25"/>
  <cols>
    <col min="2" max="2" width="51.42578125" customWidth="1"/>
  </cols>
  <sheetData>
    <row r="1" spans="1:15" x14ac:dyDescent="0.25">
      <c r="A1" s="52" t="s">
        <v>88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30" t="s">
        <v>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x14ac:dyDescent="0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x14ac:dyDescent="0.25">
      <c r="A5" s="29" t="s">
        <v>2</v>
      </c>
      <c r="B5" s="29"/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9" t="s">
        <v>4</v>
      </c>
      <c r="B6" s="29"/>
      <c r="C6" s="3" t="s">
        <v>5</v>
      </c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</row>
    <row r="7" spans="1:15" x14ac:dyDescent="0.25">
      <c r="A7" s="29" t="s">
        <v>6</v>
      </c>
      <c r="B7" s="29"/>
      <c r="C7" s="3" t="s">
        <v>7</v>
      </c>
      <c r="D7" s="3"/>
      <c r="E7" s="3"/>
      <c r="F7" s="3"/>
      <c r="G7" s="3"/>
      <c r="H7" s="3"/>
      <c r="I7" s="3"/>
      <c r="J7" s="3"/>
      <c r="K7" s="2"/>
      <c r="L7" s="2"/>
      <c r="M7" s="2"/>
      <c r="N7" s="2"/>
      <c r="O7" s="2"/>
    </row>
    <row r="8" spans="1:15" x14ac:dyDescent="0.25">
      <c r="A8" s="29" t="s">
        <v>8</v>
      </c>
      <c r="B8" s="29"/>
      <c r="C8" s="3" t="s">
        <v>89</v>
      </c>
      <c r="D8" s="3"/>
      <c r="E8" s="4"/>
      <c r="F8" s="3"/>
      <c r="G8" s="3"/>
      <c r="H8" s="3"/>
      <c r="I8" s="3"/>
      <c r="J8" s="3"/>
      <c r="K8" s="2"/>
      <c r="L8" s="2"/>
      <c r="M8" s="2"/>
      <c r="N8" s="2"/>
      <c r="O8" s="2"/>
    </row>
    <row r="9" spans="1:15" x14ac:dyDescent="0.25">
      <c r="A9" s="8" t="s">
        <v>95</v>
      </c>
      <c r="B9" s="1"/>
      <c r="C9" s="50"/>
      <c r="D9" s="50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x14ac:dyDescent="0.25">
      <c r="A10" s="1" t="s">
        <v>86</v>
      </c>
      <c r="B10" s="5"/>
      <c r="C10" s="1"/>
      <c r="D10" s="1"/>
      <c r="E10" s="6"/>
      <c r="F10" s="1"/>
      <c r="G10" s="1"/>
      <c r="H10" s="1"/>
      <c r="I10" s="1"/>
      <c r="J10" s="1" t="s">
        <v>9</v>
      </c>
      <c r="L10" s="1"/>
      <c r="M10" s="7">
        <f>O78</f>
        <v>0</v>
      </c>
      <c r="N10" s="1" t="s">
        <v>10</v>
      </c>
      <c r="O10" s="1"/>
    </row>
    <row r="11" spans="1:15" x14ac:dyDescent="0.25">
      <c r="A11" s="1"/>
      <c r="B11" s="42" t="s">
        <v>90</v>
      </c>
      <c r="C11" s="1"/>
      <c r="D11" s="1"/>
      <c r="E11" s="6"/>
      <c r="F11" s="1"/>
      <c r="G11" s="1"/>
      <c r="H11" s="1"/>
      <c r="I11" s="1"/>
      <c r="J11" s="1"/>
      <c r="K11" s="1"/>
      <c r="L11" s="29"/>
      <c r="M11" s="29"/>
      <c r="N11" s="8"/>
      <c r="O11" s="1"/>
    </row>
    <row r="12" spans="1:15" ht="15.75" thickBot="1" x14ac:dyDescent="0.3">
      <c r="A12" s="34" t="s">
        <v>11</v>
      </c>
      <c r="B12" s="34" t="s">
        <v>12</v>
      </c>
      <c r="C12" s="35" t="s">
        <v>13</v>
      </c>
      <c r="D12" s="35" t="s">
        <v>14</v>
      </c>
      <c r="E12" s="36" t="s">
        <v>15</v>
      </c>
      <c r="F12" s="36"/>
      <c r="G12" s="36"/>
      <c r="H12" s="36"/>
      <c r="I12" s="36"/>
      <c r="J12" s="36"/>
      <c r="K12" s="36" t="s">
        <v>16</v>
      </c>
      <c r="L12" s="36"/>
      <c r="M12" s="36"/>
      <c r="N12" s="36"/>
      <c r="O12" s="36"/>
    </row>
    <row r="13" spans="1:15" ht="84.75" thickTop="1" thickBot="1" x14ac:dyDescent="0.3">
      <c r="A13" s="34"/>
      <c r="B13" s="34"/>
      <c r="C13" s="35"/>
      <c r="D13" s="35"/>
      <c r="E13" s="9" t="s">
        <v>17</v>
      </c>
      <c r="F13" s="9" t="s">
        <v>18</v>
      </c>
      <c r="G13" s="9" t="s">
        <v>19</v>
      </c>
      <c r="H13" s="9" t="s">
        <v>20</v>
      </c>
      <c r="I13" s="9" t="s">
        <v>21</v>
      </c>
      <c r="J13" s="9" t="s">
        <v>22</v>
      </c>
      <c r="K13" s="9" t="s">
        <v>23</v>
      </c>
      <c r="L13" s="9" t="s">
        <v>24</v>
      </c>
      <c r="M13" s="9" t="s">
        <v>20</v>
      </c>
      <c r="N13" s="9" t="s">
        <v>25</v>
      </c>
      <c r="O13" s="9" t="s">
        <v>26</v>
      </c>
    </row>
    <row r="14" spans="1:15" ht="15.75" thickTop="1" x14ac:dyDescent="0.25">
      <c r="A14" s="10">
        <v>1</v>
      </c>
      <c r="B14" s="10">
        <v>3</v>
      </c>
      <c r="C14" s="10">
        <v>4</v>
      </c>
      <c r="D14" s="10">
        <v>5</v>
      </c>
      <c r="E14" s="10">
        <v>6</v>
      </c>
      <c r="F14" s="10">
        <v>7</v>
      </c>
      <c r="G14" s="10">
        <v>8</v>
      </c>
      <c r="H14" s="10">
        <v>9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</row>
    <row r="15" spans="1:15" x14ac:dyDescent="0.25">
      <c r="A15" s="11"/>
      <c r="B15" s="12" t="s">
        <v>27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5">
      <c r="A16" s="13">
        <v>1</v>
      </c>
      <c r="B16" s="43" t="s">
        <v>91</v>
      </c>
      <c r="C16" s="15" t="s">
        <v>28</v>
      </c>
      <c r="D16" s="15">
        <v>25.1</v>
      </c>
      <c r="E16" s="15"/>
      <c r="F16" s="15"/>
      <c r="G16" s="16">
        <f>ROUND(F16*E16,2)</f>
        <v>0</v>
      </c>
      <c r="H16" s="15"/>
      <c r="I16" s="15"/>
      <c r="J16" s="15">
        <f>I16+H16+G16</f>
        <v>0</v>
      </c>
      <c r="K16" s="15">
        <f t="shared" ref="K16:K72" si="0">ROUND(D16*E16,2)</f>
        <v>0</v>
      </c>
      <c r="L16" s="15">
        <f t="shared" ref="L16:L72" si="1">ROUND(D16*G16,2)</f>
        <v>0</v>
      </c>
      <c r="M16" s="15">
        <f t="shared" ref="M16:M72" si="2">ROUND(D16*H16,2)</f>
        <v>0</v>
      </c>
      <c r="N16" s="15">
        <f t="shared" ref="N16:N72" si="3">ROUND(D16*I16,2)</f>
        <v>0</v>
      </c>
      <c r="O16" s="15">
        <f t="shared" ref="O16:O72" si="4">ROUND(L16+M16+N16,2)</f>
        <v>0</v>
      </c>
    </row>
    <row r="17" spans="1:15" x14ac:dyDescent="0.25">
      <c r="A17" s="13">
        <v>2</v>
      </c>
      <c r="B17" s="43" t="s">
        <v>29</v>
      </c>
      <c r="C17" s="15" t="s">
        <v>30</v>
      </c>
      <c r="D17" s="15">
        <v>7</v>
      </c>
      <c r="E17" s="15"/>
      <c r="F17" s="15"/>
      <c r="G17" s="16">
        <f t="shared" ref="G17:G41" si="5">ROUND(F17*E17,2)</f>
        <v>0</v>
      </c>
      <c r="H17" s="15"/>
      <c r="I17" s="15"/>
      <c r="J17" s="15">
        <f t="shared" ref="J17:J45" si="6">I17+H17+G17</f>
        <v>0</v>
      </c>
      <c r="K17" s="15">
        <f t="shared" si="0"/>
        <v>0</v>
      </c>
      <c r="L17" s="15">
        <f t="shared" si="1"/>
        <v>0</v>
      </c>
      <c r="M17" s="15">
        <f t="shared" si="2"/>
        <v>0</v>
      </c>
      <c r="N17" s="15">
        <f t="shared" si="3"/>
        <v>0</v>
      </c>
      <c r="O17" s="15">
        <f t="shared" si="4"/>
        <v>0</v>
      </c>
    </row>
    <row r="18" spans="1:15" x14ac:dyDescent="0.25">
      <c r="A18" s="13">
        <v>3</v>
      </c>
      <c r="B18" s="43" t="s">
        <v>31</v>
      </c>
      <c r="C18" s="15" t="s">
        <v>32</v>
      </c>
      <c r="D18" s="15">
        <v>2</v>
      </c>
      <c r="E18" s="15"/>
      <c r="F18" s="15"/>
      <c r="G18" s="16">
        <f t="shared" si="5"/>
        <v>0</v>
      </c>
      <c r="H18" s="15"/>
      <c r="I18" s="15"/>
      <c r="J18" s="15">
        <f t="shared" si="6"/>
        <v>0</v>
      </c>
      <c r="K18" s="15">
        <f t="shared" si="0"/>
        <v>0</v>
      </c>
      <c r="L18" s="15">
        <f t="shared" si="1"/>
        <v>0</v>
      </c>
      <c r="M18" s="15">
        <f t="shared" si="2"/>
        <v>0</v>
      </c>
      <c r="N18" s="15">
        <f t="shared" si="3"/>
        <v>0</v>
      </c>
      <c r="O18" s="15">
        <f t="shared" si="4"/>
        <v>0</v>
      </c>
    </row>
    <row r="19" spans="1:15" x14ac:dyDescent="0.25">
      <c r="A19" s="13">
        <v>4</v>
      </c>
      <c r="B19" s="43" t="s">
        <v>92</v>
      </c>
      <c r="C19" s="15" t="s">
        <v>28</v>
      </c>
      <c r="D19" s="15">
        <v>5.5</v>
      </c>
      <c r="E19" s="15"/>
      <c r="F19" s="15"/>
      <c r="G19" s="16">
        <f t="shared" si="5"/>
        <v>0</v>
      </c>
      <c r="H19" s="15"/>
      <c r="I19" s="15"/>
      <c r="J19" s="15">
        <f t="shared" si="6"/>
        <v>0</v>
      </c>
      <c r="K19" s="15">
        <f t="shared" si="0"/>
        <v>0</v>
      </c>
      <c r="L19" s="15">
        <f t="shared" si="1"/>
        <v>0</v>
      </c>
      <c r="M19" s="15">
        <f t="shared" si="2"/>
        <v>0</v>
      </c>
      <c r="N19" s="15">
        <f t="shared" si="3"/>
        <v>0</v>
      </c>
      <c r="O19" s="15">
        <f t="shared" si="4"/>
        <v>0</v>
      </c>
    </row>
    <row r="20" spans="1:15" x14ac:dyDescent="0.25">
      <c r="A20" s="13">
        <v>5</v>
      </c>
      <c r="B20" s="17" t="s">
        <v>33</v>
      </c>
      <c r="C20" s="15"/>
      <c r="D20" s="15">
        <v>0</v>
      </c>
      <c r="E20" s="15"/>
      <c r="F20" s="15"/>
      <c r="G20" s="16">
        <f t="shared" si="5"/>
        <v>0</v>
      </c>
      <c r="H20" s="15"/>
      <c r="I20" s="15"/>
      <c r="J20" s="15">
        <f t="shared" si="6"/>
        <v>0</v>
      </c>
      <c r="K20" s="15">
        <f t="shared" si="0"/>
        <v>0</v>
      </c>
      <c r="L20" s="15">
        <f t="shared" si="1"/>
        <v>0</v>
      </c>
      <c r="M20" s="15">
        <f t="shared" si="2"/>
        <v>0</v>
      </c>
      <c r="N20" s="15">
        <f t="shared" si="3"/>
        <v>0</v>
      </c>
      <c r="O20" s="15">
        <f t="shared" si="4"/>
        <v>0</v>
      </c>
    </row>
    <row r="21" spans="1:15" ht="30" x14ac:dyDescent="0.25">
      <c r="A21" s="13">
        <v>6</v>
      </c>
      <c r="B21" s="43" t="s">
        <v>34</v>
      </c>
      <c r="C21" s="15" t="s">
        <v>28</v>
      </c>
      <c r="D21" s="15">
        <v>25.1</v>
      </c>
      <c r="E21" s="15"/>
      <c r="F21" s="15"/>
      <c r="G21" s="16">
        <f t="shared" si="5"/>
        <v>0</v>
      </c>
      <c r="H21" s="15"/>
      <c r="I21" s="15"/>
      <c r="J21" s="15">
        <f t="shared" si="6"/>
        <v>0</v>
      </c>
      <c r="K21" s="15">
        <f t="shared" si="0"/>
        <v>0</v>
      </c>
      <c r="L21" s="15">
        <f t="shared" si="1"/>
        <v>0</v>
      </c>
      <c r="M21" s="15">
        <f t="shared" si="2"/>
        <v>0</v>
      </c>
      <c r="N21" s="15">
        <f t="shared" si="3"/>
        <v>0</v>
      </c>
      <c r="O21" s="15">
        <f t="shared" si="4"/>
        <v>0</v>
      </c>
    </row>
    <row r="22" spans="1:15" x14ac:dyDescent="0.25">
      <c r="A22" s="13">
        <v>7</v>
      </c>
      <c r="B22" s="18" t="s">
        <v>35</v>
      </c>
      <c r="C22" s="15" t="s">
        <v>36</v>
      </c>
      <c r="D22" s="15">
        <f>D21*1.2</f>
        <v>30.12</v>
      </c>
      <c r="E22" s="15"/>
      <c r="F22" s="15"/>
      <c r="G22" s="16">
        <f t="shared" si="5"/>
        <v>0</v>
      </c>
      <c r="H22" s="15"/>
      <c r="I22" s="15"/>
      <c r="J22" s="15">
        <f t="shared" si="6"/>
        <v>0</v>
      </c>
      <c r="K22" s="15">
        <f t="shared" si="0"/>
        <v>0</v>
      </c>
      <c r="L22" s="15">
        <f t="shared" si="1"/>
        <v>0</v>
      </c>
      <c r="M22" s="15">
        <f t="shared" si="2"/>
        <v>0</v>
      </c>
      <c r="N22" s="15">
        <f t="shared" si="3"/>
        <v>0</v>
      </c>
      <c r="O22" s="15">
        <f t="shared" si="4"/>
        <v>0</v>
      </c>
    </row>
    <row r="23" spans="1:15" x14ac:dyDescent="0.25">
      <c r="A23" s="13">
        <v>8</v>
      </c>
      <c r="B23" s="18" t="s">
        <v>37</v>
      </c>
      <c r="C23" s="15" t="s">
        <v>38</v>
      </c>
      <c r="D23" s="15">
        <f>D21/5</f>
        <v>5.0200000000000005</v>
      </c>
      <c r="E23" s="15"/>
      <c r="F23" s="15"/>
      <c r="G23" s="16">
        <f t="shared" si="5"/>
        <v>0</v>
      </c>
      <c r="H23" s="15"/>
      <c r="I23" s="15"/>
      <c r="J23" s="15">
        <f t="shared" si="6"/>
        <v>0</v>
      </c>
      <c r="K23" s="15">
        <f t="shared" si="0"/>
        <v>0</v>
      </c>
      <c r="L23" s="15">
        <f t="shared" si="1"/>
        <v>0</v>
      </c>
      <c r="M23" s="15">
        <f t="shared" si="2"/>
        <v>0</v>
      </c>
      <c r="N23" s="15">
        <f t="shared" si="3"/>
        <v>0</v>
      </c>
      <c r="O23" s="15">
        <f t="shared" si="4"/>
        <v>0</v>
      </c>
    </row>
    <row r="24" spans="1:15" x14ac:dyDescent="0.25">
      <c r="A24" s="13">
        <v>9</v>
      </c>
      <c r="B24" s="43" t="s">
        <v>39</v>
      </c>
      <c r="C24" s="15" t="s">
        <v>28</v>
      </c>
      <c r="D24" s="15">
        <v>25.1</v>
      </c>
      <c r="E24" s="15"/>
      <c r="F24" s="15"/>
      <c r="G24" s="16">
        <f t="shared" si="5"/>
        <v>0</v>
      </c>
      <c r="H24" s="15"/>
      <c r="I24" s="15"/>
      <c r="J24" s="15">
        <f t="shared" si="6"/>
        <v>0</v>
      </c>
      <c r="K24" s="15">
        <f t="shared" si="0"/>
        <v>0</v>
      </c>
      <c r="L24" s="15">
        <f t="shared" si="1"/>
        <v>0</v>
      </c>
      <c r="M24" s="15">
        <f t="shared" si="2"/>
        <v>0</v>
      </c>
      <c r="N24" s="15">
        <f t="shared" si="3"/>
        <v>0</v>
      </c>
      <c r="O24" s="15">
        <f t="shared" si="4"/>
        <v>0</v>
      </c>
    </row>
    <row r="25" spans="1:15" x14ac:dyDescent="0.25">
      <c r="A25" s="13">
        <v>10</v>
      </c>
      <c r="B25" s="18" t="s">
        <v>40</v>
      </c>
      <c r="C25" s="15" t="s">
        <v>36</v>
      </c>
      <c r="D25" s="15">
        <f>D21/6</f>
        <v>4.1833333333333336</v>
      </c>
      <c r="E25" s="15"/>
      <c r="F25" s="15"/>
      <c r="G25" s="16">
        <f t="shared" si="5"/>
        <v>0</v>
      </c>
      <c r="H25" s="15"/>
      <c r="I25" s="15"/>
      <c r="J25" s="15">
        <f t="shared" si="6"/>
        <v>0</v>
      </c>
      <c r="K25" s="15">
        <f t="shared" si="0"/>
        <v>0</v>
      </c>
      <c r="L25" s="15">
        <f t="shared" si="1"/>
        <v>0</v>
      </c>
      <c r="M25" s="15">
        <f t="shared" si="2"/>
        <v>0</v>
      </c>
      <c r="N25" s="15">
        <f t="shared" si="3"/>
        <v>0</v>
      </c>
      <c r="O25" s="15">
        <f t="shared" si="4"/>
        <v>0</v>
      </c>
    </row>
    <row r="26" spans="1:15" x14ac:dyDescent="0.25">
      <c r="A26" s="13">
        <v>11</v>
      </c>
      <c r="B26" s="17" t="s">
        <v>41</v>
      </c>
      <c r="C26" s="15"/>
      <c r="D26" s="15">
        <v>0</v>
      </c>
      <c r="E26" s="15"/>
      <c r="F26" s="15"/>
      <c r="G26" s="16">
        <f t="shared" si="5"/>
        <v>0</v>
      </c>
      <c r="H26" s="15"/>
      <c r="I26" s="15"/>
      <c r="J26" s="15">
        <f t="shared" si="6"/>
        <v>0</v>
      </c>
      <c r="K26" s="15">
        <f t="shared" si="0"/>
        <v>0</v>
      </c>
      <c r="L26" s="15">
        <f t="shared" si="1"/>
        <v>0</v>
      </c>
      <c r="M26" s="15">
        <f t="shared" si="2"/>
        <v>0</v>
      </c>
      <c r="N26" s="15">
        <f t="shared" si="3"/>
        <v>0</v>
      </c>
      <c r="O26" s="15">
        <f t="shared" si="4"/>
        <v>0</v>
      </c>
    </row>
    <row r="27" spans="1:15" ht="45" x14ac:dyDescent="0.25">
      <c r="A27" s="13">
        <v>12</v>
      </c>
      <c r="B27" s="43" t="s">
        <v>42</v>
      </c>
      <c r="C27" s="15" t="s">
        <v>28</v>
      </c>
      <c r="D27" s="15">
        <v>63.96</v>
      </c>
      <c r="E27" s="15"/>
      <c r="F27" s="15"/>
      <c r="G27" s="16">
        <f t="shared" si="5"/>
        <v>0</v>
      </c>
      <c r="H27" s="15"/>
      <c r="I27" s="15"/>
      <c r="J27" s="15">
        <f t="shared" si="6"/>
        <v>0</v>
      </c>
      <c r="K27" s="15">
        <f t="shared" si="0"/>
        <v>0</v>
      </c>
      <c r="L27" s="15">
        <f t="shared" si="1"/>
        <v>0</v>
      </c>
      <c r="M27" s="15">
        <f t="shared" si="2"/>
        <v>0</v>
      </c>
      <c r="N27" s="15">
        <f t="shared" si="3"/>
        <v>0</v>
      </c>
      <c r="O27" s="15">
        <f t="shared" si="4"/>
        <v>0</v>
      </c>
    </row>
    <row r="28" spans="1:15" x14ac:dyDescent="0.25">
      <c r="A28" s="13">
        <v>13</v>
      </c>
      <c r="B28" s="18" t="s">
        <v>35</v>
      </c>
      <c r="C28" s="15" t="s">
        <v>36</v>
      </c>
      <c r="D28" s="15">
        <f>D27*1.2</f>
        <v>76.751999999999995</v>
      </c>
      <c r="E28" s="15"/>
      <c r="F28" s="15"/>
      <c r="G28" s="16">
        <f t="shared" si="5"/>
        <v>0</v>
      </c>
      <c r="H28" s="15"/>
      <c r="I28" s="15"/>
      <c r="J28" s="15">
        <f t="shared" si="6"/>
        <v>0</v>
      </c>
      <c r="K28" s="15">
        <f t="shared" si="0"/>
        <v>0</v>
      </c>
      <c r="L28" s="15">
        <f t="shared" si="1"/>
        <v>0</v>
      </c>
      <c r="M28" s="15">
        <f t="shared" si="2"/>
        <v>0</v>
      </c>
      <c r="N28" s="15">
        <f t="shared" si="3"/>
        <v>0</v>
      </c>
      <c r="O28" s="15">
        <f t="shared" si="4"/>
        <v>0</v>
      </c>
    </row>
    <row r="29" spans="1:15" x14ac:dyDescent="0.25">
      <c r="A29" s="13">
        <v>14</v>
      </c>
      <c r="B29" s="18" t="s">
        <v>43</v>
      </c>
      <c r="C29" s="15" t="s">
        <v>38</v>
      </c>
      <c r="D29" s="15">
        <f>D27/5</f>
        <v>12.792</v>
      </c>
      <c r="E29" s="15"/>
      <c r="F29" s="15"/>
      <c r="G29" s="16">
        <f t="shared" si="5"/>
        <v>0</v>
      </c>
      <c r="H29" s="15"/>
      <c r="I29" s="15"/>
      <c r="J29" s="15">
        <f t="shared" si="6"/>
        <v>0</v>
      </c>
      <c r="K29" s="15">
        <f t="shared" si="0"/>
        <v>0</v>
      </c>
      <c r="L29" s="15">
        <f t="shared" si="1"/>
        <v>0</v>
      </c>
      <c r="M29" s="15">
        <f t="shared" si="2"/>
        <v>0</v>
      </c>
      <c r="N29" s="15">
        <f t="shared" si="3"/>
        <v>0</v>
      </c>
      <c r="O29" s="15">
        <f t="shared" si="4"/>
        <v>0</v>
      </c>
    </row>
    <row r="30" spans="1:15" x14ac:dyDescent="0.25">
      <c r="A30" s="13">
        <v>15</v>
      </c>
      <c r="B30" s="18" t="s">
        <v>44</v>
      </c>
      <c r="C30" s="15" t="s">
        <v>45</v>
      </c>
      <c r="D30" s="15">
        <v>2</v>
      </c>
      <c r="E30" s="15"/>
      <c r="F30" s="15"/>
      <c r="G30" s="16">
        <f t="shared" si="5"/>
        <v>0</v>
      </c>
      <c r="H30" s="15"/>
      <c r="I30" s="15"/>
      <c r="J30" s="15">
        <f t="shared" si="6"/>
        <v>0</v>
      </c>
      <c r="K30" s="15">
        <f t="shared" si="0"/>
        <v>0</v>
      </c>
      <c r="L30" s="15">
        <f t="shared" si="1"/>
        <v>0</v>
      </c>
      <c r="M30" s="15">
        <f t="shared" si="2"/>
        <v>0</v>
      </c>
      <c r="N30" s="15">
        <f t="shared" si="3"/>
        <v>0</v>
      </c>
      <c r="O30" s="15">
        <f t="shared" si="4"/>
        <v>0</v>
      </c>
    </row>
    <row r="31" spans="1:15" x14ac:dyDescent="0.25">
      <c r="A31" s="13">
        <v>16</v>
      </c>
      <c r="B31" s="18" t="s">
        <v>46</v>
      </c>
      <c r="C31" s="15" t="s">
        <v>30</v>
      </c>
      <c r="D31" s="15">
        <v>2</v>
      </c>
      <c r="E31" s="15"/>
      <c r="F31" s="15"/>
      <c r="G31" s="16">
        <f t="shared" si="5"/>
        <v>0</v>
      </c>
      <c r="H31" s="15"/>
      <c r="I31" s="15"/>
      <c r="J31" s="15">
        <f t="shared" si="6"/>
        <v>0</v>
      </c>
      <c r="K31" s="15">
        <f t="shared" si="0"/>
        <v>0</v>
      </c>
      <c r="L31" s="15">
        <f t="shared" si="1"/>
        <v>0</v>
      </c>
      <c r="M31" s="15">
        <f t="shared" si="2"/>
        <v>0</v>
      </c>
      <c r="N31" s="15">
        <f t="shared" si="3"/>
        <v>0</v>
      </c>
      <c r="O31" s="15">
        <f t="shared" si="4"/>
        <v>0</v>
      </c>
    </row>
    <row r="32" spans="1:15" x14ac:dyDescent="0.25">
      <c r="A32" s="13">
        <v>17</v>
      </c>
      <c r="B32" s="18" t="s">
        <v>47</v>
      </c>
      <c r="C32" s="15" t="s">
        <v>32</v>
      </c>
      <c r="D32" s="15">
        <v>1</v>
      </c>
      <c r="E32" s="15"/>
      <c r="F32" s="15"/>
      <c r="G32" s="16">
        <f t="shared" si="5"/>
        <v>0</v>
      </c>
      <c r="H32" s="15"/>
      <c r="I32" s="15"/>
      <c r="J32" s="15">
        <f t="shared" si="6"/>
        <v>0</v>
      </c>
      <c r="K32" s="15">
        <f t="shared" si="0"/>
        <v>0</v>
      </c>
      <c r="L32" s="15">
        <f t="shared" si="1"/>
        <v>0</v>
      </c>
      <c r="M32" s="15">
        <f t="shared" si="2"/>
        <v>0</v>
      </c>
      <c r="N32" s="15">
        <f t="shared" si="3"/>
        <v>0</v>
      </c>
      <c r="O32" s="15">
        <f t="shared" si="4"/>
        <v>0</v>
      </c>
    </row>
    <row r="33" spans="1:15" x14ac:dyDescent="0.25">
      <c r="A33" s="13">
        <v>18</v>
      </c>
      <c r="B33" s="43" t="s">
        <v>48</v>
      </c>
      <c r="C33" s="15" t="s">
        <v>28</v>
      </c>
      <c r="D33" s="15">
        <v>63.96</v>
      </c>
      <c r="E33" s="15"/>
      <c r="F33" s="15"/>
      <c r="G33" s="16">
        <f t="shared" si="5"/>
        <v>0</v>
      </c>
      <c r="H33" s="15"/>
      <c r="I33" s="15"/>
      <c r="J33" s="15">
        <f t="shared" si="6"/>
        <v>0</v>
      </c>
      <c r="K33" s="15">
        <f t="shared" si="0"/>
        <v>0</v>
      </c>
      <c r="L33" s="15">
        <f t="shared" si="1"/>
        <v>0</v>
      </c>
      <c r="M33" s="15">
        <f t="shared" si="2"/>
        <v>0</v>
      </c>
      <c r="N33" s="15">
        <f t="shared" si="3"/>
        <v>0</v>
      </c>
      <c r="O33" s="15">
        <f t="shared" si="4"/>
        <v>0</v>
      </c>
    </row>
    <row r="34" spans="1:15" x14ac:dyDescent="0.25">
      <c r="A34" s="13">
        <v>19</v>
      </c>
      <c r="B34" s="18" t="s">
        <v>40</v>
      </c>
      <c r="C34" s="15" t="s">
        <v>36</v>
      </c>
      <c r="D34" s="15">
        <f>D33/6</f>
        <v>10.66</v>
      </c>
      <c r="E34" s="15"/>
      <c r="F34" s="15"/>
      <c r="G34" s="16">
        <f t="shared" si="5"/>
        <v>0</v>
      </c>
      <c r="H34" s="15"/>
      <c r="I34" s="15"/>
      <c r="J34" s="15">
        <f t="shared" si="6"/>
        <v>0</v>
      </c>
      <c r="K34" s="15">
        <f t="shared" si="0"/>
        <v>0</v>
      </c>
      <c r="L34" s="15">
        <f t="shared" si="1"/>
        <v>0</v>
      </c>
      <c r="M34" s="15">
        <f t="shared" si="2"/>
        <v>0</v>
      </c>
      <c r="N34" s="15">
        <f t="shared" si="3"/>
        <v>0</v>
      </c>
      <c r="O34" s="15">
        <f t="shared" si="4"/>
        <v>0</v>
      </c>
    </row>
    <row r="35" spans="1:15" x14ac:dyDescent="0.25">
      <c r="A35" s="13">
        <v>20</v>
      </c>
      <c r="B35" s="43" t="s">
        <v>49</v>
      </c>
      <c r="C35" s="15" t="s">
        <v>28</v>
      </c>
      <c r="D35" s="15">
        <v>5.5</v>
      </c>
      <c r="E35" s="15"/>
      <c r="F35" s="15"/>
      <c r="G35" s="16">
        <f t="shared" si="5"/>
        <v>0</v>
      </c>
      <c r="H35" s="15"/>
      <c r="I35" s="15"/>
      <c r="J35" s="15">
        <f t="shared" si="6"/>
        <v>0</v>
      </c>
      <c r="K35" s="15">
        <f t="shared" si="0"/>
        <v>0</v>
      </c>
      <c r="L35" s="15">
        <f t="shared" si="1"/>
        <v>0</v>
      </c>
      <c r="M35" s="15">
        <f t="shared" si="2"/>
        <v>0</v>
      </c>
      <c r="N35" s="15">
        <f t="shared" si="3"/>
        <v>0</v>
      </c>
      <c r="O35" s="15">
        <f t="shared" si="4"/>
        <v>0</v>
      </c>
    </row>
    <row r="36" spans="1:15" x14ac:dyDescent="0.25">
      <c r="A36" s="13">
        <v>21</v>
      </c>
      <c r="B36" s="18" t="s">
        <v>50</v>
      </c>
      <c r="C36" s="15" t="s">
        <v>28</v>
      </c>
      <c r="D36" s="15">
        <v>5.5</v>
      </c>
      <c r="E36" s="15"/>
      <c r="F36" s="15"/>
      <c r="G36" s="16">
        <f t="shared" si="5"/>
        <v>0</v>
      </c>
      <c r="H36" s="15"/>
      <c r="I36" s="15"/>
      <c r="J36" s="15">
        <f t="shared" si="6"/>
        <v>0</v>
      </c>
      <c r="K36" s="15">
        <f t="shared" si="0"/>
        <v>0</v>
      </c>
      <c r="L36" s="15">
        <f t="shared" si="1"/>
        <v>0</v>
      </c>
      <c r="M36" s="15">
        <f t="shared" si="2"/>
        <v>0</v>
      </c>
      <c r="N36" s="15">
        <f t="shared" si="3"/>
        <v>0</v>
      </c>
      <c r="O36" s="15">
        <f t="shared" si="4"/>
        <v>0</v>
      </c>
    </row>
    <row r="37" spans="1:15" x14ac:dyDescent="0.25">
      <c r="A37" s="13">
        <v>22</v>
      </c>
      <c r="B37" s="18" t="s">
        <v>47</v>
      </c>
      <c r="C37" s="15" t="s">
        <v>32</v>
      </c>
      <c r="D37" s="15">
        <v>1</v>
      </c>
      <c r="E37" s="15"/>
      <c r="F37" s="15"/>
      <c r="G37" s="16">
        <f t="shared" si="5"/>
        <v>0</v>
      </c>
      <c r="H37" s="15"/>
      <c r="I37" s="15"/>
      <c r="J37" s="15">
        <f t="shared" si="6"/>
        <v>0</v>
      </c>
      <c r="K37" s="15">
        <f t="shared" si="0"/>
        <v>0</v>
      </c>
      <c r="L37" s="15">
        <f t="shared" si="1"/>
        <v>0</v>
      </c>
      <c r="M37" s="15">
        <f t="shared" si="2"/>
        <v>0</v>
      </c>
      <c r="N37" s="15">
        <f t="shared" si="3"/>
        <v>0</v>
      </c>
      <c r="O37" s="15">
        <f t="shared" si="4"/>
        <v>0</v>
      </c>
    </row>
    <row r="38" spans="1:15" x14ac:dyDescent="0.25">
      <c r="A38" s="13">
        <v>23</v>
      </c>
      <c r="B38" s="43" t="s">
        <v>51</v>
      </c>
      <c r="C38" s="15" t="s">
        <v>52</v>
      </c>
      <c r="D38" s="15">
        <v>2</v>
      </c>
      <c r="E38" s="15"/>
      <c r="F38" s="15"/>
      <c r="G38" s="16">
        <f t="shared" si="5"/>
        <v>0</v>
      </c>
      <c r="H38" s="15"/>
      <c r="I38" s="15"/>
      <c r="J38" s="15">
        <f t="shared" si="6"/>
        <v>0</v>
      </c>
      <c r="K38" s="15">
        <f t="shared" si="0"/>
        <v>0</v>
      </c>
      <c r="L38" s="15">
        <f t="shared" si="1"/>
        <v>0</v>
      </c>
      <c r="M38" s="15">
        <f t="shared" si="2"/>
        <v>0</v>
      </c>
      <c r="N38" s="15">
        <f t="shared" si="3"/>
        <v>0</v>
      </c>
      <c r="O38" s="15">
        <f t="shared" si="4"/>
        <v>0</v>
      </c>
    </row>
    <row r="39" spans="1:15" x14ac:dyDescent="0.25">
      <c r="A39" s="13">
        <v>24</v>
      </c>
      <c r="B39" s="17" t="s">
        <v>53</v>
      </c>
      <c r="C39" s="15"/>
      <c r="D39" s="15">
        <v>0</v>
      </c>
      <c r="E39" s="15"/>
      <c r="F39" s="15"/>
      <c r="G39" s="16">
        <f t="shared" si="5"/>
        <v>0</v>
      </c>
      <c r="H39" s="15"/>
      <c r="I39" s="15"/>
      <c r="J39" s="15">
        <f t="shared" si="6"/>
        <v>0</v>
      </c>
      <c r="K39" s="15">
        <f t="shared" si="0"/>
        <v>0</v>
      </c>
      <c r="L39" s="15">
        <f t="shared" si="1"/>
        <v>0</v>
      </c>
      <c r="M39" s="15">
        <f t="shared" si="2"/>
        <v>0</v>
      </c>
      <c r="N39" s="15">
        <f t="shared" si="3"/>
        <v>0</v>
      </c>
      <c r="O39" s="15">
        <f t="shared" si="4"/>
        <v>0</v>
      </c>
    </row>
    <row r="40" spans="1:15" x14ac:dyDescent="0.25">
      <c r="A40" s="13">
        <v>25</v>
      </c>
      <c r="B40" s="43" t="s">
        <v>54</v>
      </c>
      <c r="C40" s="15" t="s">
        <v>28</v>
      </c>
      <c r="D40" s="15">
        <v>25.1</v>
      </c>
      <c r="E40" s="15"/>
      <c r="F40" s="15"/>
      <c r="G40" s="16">
        <f t="shared" si="5"/>
        <v>0</v>
      </c>
      <c r="H40" s="15"/>
      <c r="I40" s="15"/>
      <c r="J40" s="15">
        <f t="shared" si="6"/>
        <v>0</v>
      </c>
      <c r="K40" s="15">
        <f t="shared" si="0"/>
        <v>0</v>
      </c>
      <c r="L40" s="15">
        <f t="shared" si="1"/>
        <v>0</v>
      </c>
      <c r="M40" s="15">
        <f t="shared" si="2"/>
        <v>0</v>
      </c>
      <c r="N40" s="15">
        <f t="shared" si="3"/>
        <v>0</v>
      </c>
      <c r="O40" s="15">
        <f t="shared" si="4"/>
        <v>0</v>
      </c>
    </row>
    <row r="41" spans="1:15" x14ac:dyDescent="0.25">
      <c r="A41" s="13">
        <v>26</v>
      </c>
      <c r="B41" s="44" t="s">
        <v>37</v>
      </c>
      <c r="C41" s="15" t="s">
        <v>38</v>
      </c>
      <c r="D41" s="15">
        <f>D40/5</f>
        <v>5.0200000000000005</v>
      </c>
      <c r="E41" s="15"/>
      <c r="F41" s="15"/>
      <c r="G41" s="16">
        <f t="shared" si="5"/>
        <v>0</v>
      </c>
      <c r="H41" s="15"/>
      <c r="I41" s="15"/>
      <c r="J41" s="15">
        <f t="shared" si="6"/>
        <v>0</v>
      </c>
      <c r="K41" s="15">
        <f t="shared" si="0"/>
        <v>0</v>
      </c>
      <c r="L41" s="15">
        <f t="shared" si="1"/>
        <v>0</v>
      </c>
      <c r="M41" s="15">
        <f t="shared" si="2"/>
        <v>0</v>
      </c>
      <c r="N41" s="15">
        <f t="shared" si="3"/>
        <v>0</v>
      </c>
      <c r="O41" s="15">
        <f t="shared" si="4"/>
        <v>0</v>
      </c>
    </row>
    <row r="42" spans="1:15" x14ac:dyDescent="0.25">
      <c r="A42" s="13">
        <v>27</v>
      </c>
      <c r="B42" s="44" t="s">
        <v>55</v>
      </c>
      <c r="C42" s="15" t="s">
        <v>36</v>
      </c>
      <c r="D42" s="15">
        <f>D40*2.2</f>
        <v>55.220000000000006</v>
      </c>
      <c r="E42" s="15"/>
      <c r="F42" s="15"/>
      <c r="G42" s="16">
        <f>ROUND(F42*E42,2)</f>
        <v>0</v>
      </c>
      <c r="H42" s="15"/>
      <c r="I42" s="15"/>
      <c r="J42" s="15">
        <f t="shared" si="6"/>
        <v>0</v>
      </c>
      <c r="K42" s="15">
        <f t="shared" si="0"/>
        <v>0</v>
      </c>
      <c r="L42" s="15">
        <f t="shared" si="1"/>
        <v>0</v>
      </c>
      <c r="M42" s="15">
        <f t="shared" si="2"/>
        <v>0</v>
      </c>
      <c r="N42" s="15">
        <f t="shared" si="3"/>
        <v>0</v>
      </c>
      <c r="O42" s="15">
        <f t="shared" si="4"/>
        <v>0</v>
      </c>
    </row>
    <row r="43" spans="1:15" x14ac:dyDescent="0.25">
      <c r="A43" s="13">
        <v>28</v>
      </c>
      <c r="B43" s="45" t="s">
        <v>44</v>
      </c>
      <c r="C43" s="15" t="s">
        <v>45</v>
      </c>
      <c r="D43" s="15">
        <v>2</v>
      </c>
      <c r="E43" s="15"/>
      <c r="F43" s="15"/>
      <c r="G43" s="16">
        <f t="shared" ref="G43:G72" si="7">ROUND(F43*E43,2)</f>
        <v>0</v>
      </c>
      <c r="H43" s="15"/>
      <c r="I43" s="15"/>
      <c r="J43" s="15">
        <f t="shared" si="6"/>
        <v>0</v>
      </c>
      <c r="K43" s="15">
        <f t="shared" si="0"/>
        <v>0</v>
      </c>
      <c r="L43" s="15">
        <f t="shared" si="1"/>
        <v>0</v>
      </c>
      <c r="M43" s="15">
        <f t="shared" si="2"/>
        <v>0</v>
      </c>
      <c r="N43" s="15">
        <f t="shared" si="3"/>
        <v>0</v>
      </c>
      <c r="O43" s="15">
        <f t="shared" si="4"/>
        <v>0</v>
      </c>
    </row>
    <row r="44" spans="1:15" ht="75" x14ac:dyDescent="0.25">
      <c r="A44" s="13">
        <v>29</v>
      </c>
      <c r="B44" s="46" t="s">
        <v>56</v>
      </c>
      <c r="C44" s="15" t="s">
        <v>28</v>
      </c>
      <c r="D44" s="15">
        <v>27.23</v>
      </c>
      <c r="E44" s="15"/>
      <c r="F44" s="15"/>
      <c r="G44" s="16">
        <f t="shared" si="7"/>
        <v>0</v>
      </c>
      <c r="H44" s="15"/>
      <c r="I44" s="15"/>
      <c r="J44" s="15">
        <f t="shared" si="6"/>
        <v>0</v>
      </c>
      <c r="K44" s="15">
        <f t="shared" si="0"/>
        <v>0</v>
      </c>
      <c r="L44" s="15">
        <f t="shared" si="1"/>
        <v>0</v>
      </c>
      <c r="M44" s="15">
        <f t="shared" si="2"/>
        <v>0</v>
      </c>
      <c r="N44" s="15">
        <f t="shared" si="3"/>
        <v>0</v>
      </c>
      <c r="O44" s="15">
        <f t="shared" si="4"/>
        <v>0</v>
      </c>
    </row>
    <row r="45" spans="1:15" x14ac:dyDescent="0.25">
      <c r="A45" s="13">
        <v>30</v>
      </c>
      <c r="B45" s="18" t="s">
        <v>57</v>
      </c>
      <c r="C45" s="15" t="s">
        <v>38</v>
      </c>
      <c r="D45" s="15">
        <f>D44/3</f>
        <v>9.0766666666666662</v>
      </c>
      <c r="E45" s="15"/>
      <c r="F45" s="15"/>
      <c r="G45" s="16">
        <f t="shared" si="7"/>
        <v>0</v>
      </c>
      <c r="H45" s="15"/>
      <c r="I45" s="15"/>
      <c r="J45" s="15">
        <f t="shared" si="6"/>
        <v>0</v>
      </c>
      <c r="K45" s="15">
        <f t="shared" si="0"/>
        <v>0</v>
      </c>
      <c r="L45" s="15">
        <f t="shared" si="1"/>
        <v>0</v>
      </c>
      <c r="M45" s="15">
        <f t="shared" si="2"/>
        <v>0</v>
      </c>
      <c r="N45" s="15">
        <f t="shared" si="3"/>
        <v>0</v>
      </c>
      <c r="O45" s="15">
        <f t="shared" si="4"/>
        <v>0</v>
      </c>
    </row>
    <row r="46" spans="1:15" x14ac:dyDescent="0.25">
      <c r="A46" s="13">
        <v>31</v>
      </c>
      <c r="B46" s="18" t="s">
        <v>58</v>
      </c>
      <c r="C46" s="15" t="s">
        <v>28</v>
      </c>
      <c r="D46" s="15">
        <v>28</v>
      </c>
      <c r="E46" s="15"/>
      <c r="F46" s="15"/>
      <c r="G46" s="16">
        <f t="shared" si="7"/>
        <v>0</v>
      </c>
      <c r="H46" s="15"/>
      <c r="I46" s="15"/>
      <c r="J46" s="15">
        <f>I46+H46+G46</f>
        <v>0</v>
      </c>
      <c r="K46" s="15">
        <f t="shared" si="0"/>
        <v>0</v>
      </c>
      <c r="L46" s="15">
        <f t="shared" si="1"/>
        <v>0</v>
      </c>
      <c r="M46" s="15">
        <f t="shared" si="2"/>
        <v>0</v>
      </c>
      <c r="N46" s="15">
        <f t="shared" si="3"/>
        <v>0</v>
      </c>
      <c r="O46" s="15">
        <f t="shared" si="4"/>
        <v>0</v>
      </c>
    </row>
    <row r="47" spans="1:15" x14ac:dyDescent="0.25">
      <c r="A47" s="13">
        <v>32</v>
      </c>
      <c r="B47" s="17" t="s">
        <v>59</v>
      </c>
      <c r="C47" s="15"/>
      <c r="D47" s="15">
        <v>0</v>
      </c>
      <c r="E47" s="15"/>
      <c r="F47" s="15"/>
      <c r="G47" s="16">
        <f t="shared" si="7"/>
        <v>0</v>
      </c>
      <c r="H47" s="15"/>
      <c r="I47" s="15"/>
      <c r="J47" s="15">
        <f t="shared" ref="J47:J72" si="8">I47+H47+G47</f>
        <v>0</v>
      </c>
      <c r="K47" s="15">
        <f t="shared" si="0"/>
        <v>0</v>
      </c>
      <c r="L47" s="15">
        <f t="shared" si="1"/>
        <v>0</v>
      </c>
      <c r="M47" s="15">
        <f t="shared" si="2"/>
        <v>0</v>
      </c>
      <c r="N47" s="15">
        <f t="shared" si="3"/>
        <v>0</v>
      </c>
      <c r="O47" s="15">
        <f t="shared" si="4"/>
        <v>0</v>
      </c>
    </row>
    <row r="48" spans="1:15" ht="30" x14ac:dyDescent="0.25">
      <c r="A48" s="13">
        <v>33</v>
      </c>
      <c r="B48" s="43" t="s">
        <v>93</v>
      </c>
      <c r="C48" s="15" t="s">
        <v>28</v>
      </c>
      <c r="D48" s="15">
        <v>6</v>
      </c>
      <c r="E48" s="15"/>
      <c r="F48" s="15"/>
      <c r="G48" s="16">
        <f t="shared" si="7"/>
        <v>0</v>
      </c>
      <c r="H48" s="15"/>
      <c r="I48" s="15"/>
      <c r="J48" s="15">
        <f t="shared" si="8"/>
        <v>0</v>
      </c>
      <c r="K48" s="15">
        <f t="shared" si="0"/>
        <v>0</v>
      </c>
      <c r="L48" s="15">
        <f t="shared" si="1"/>
        <v>0</v>
      </c>
      <c r="M48" s="15">
        <f t="shared" si="2"/>
        <v>0</v>
      </c>
      <c r="N48" s="15">
        <f t="shared" si="3"/>
        <v>0</v>
      </c>
      <c r="O48" s="15">
        <f t="shared" si="4"/>
        <v>0</v>
      </c>
    </row>
    <row r="49" spans="1:15" x14ac:dyDescent="0.25">
      <c r="A49" s="13">
        <v>34</v>
      </c>
      <c r="B49" s="18" t="s">
        <v>60</v>
      </c>
      <c r="C49" s="15" t="s">
        <v>36</v>
      </c>
      <c r="D49" s="15">
        <f>D48*1.2</f>
        <v>7.1999999999999993</v>
      </c>
      <c r="E49" s="15"/>
      <c r="F49" s="15"/>
      <c r="G49" s="16">
        <f t="shared" si="7"/>
        <v>0</v>
      </c>
      <c r="H49" s="15"/>
      <c r="I49" s="15"/>
      <c r="J49" s="15">
        <f t="shared" si="8"/>
        <v>0</v>
      </c>
      <c r="K49" s="15">
        <f t="shared" si="0"/>
        <v>0</v>
      </c>
      <c r="L49" s="15">
        <f t="shared" si="1"/>
        <v>0</v>
      </c>
      <c r="M49" s="15">
        <f t="shared" si="2"/>
        <v>0</v>
      </c>
      <c r="N49" s="15">
        <f t="shared" si="3"/>
        <v>0</v>
      </c>
      <c r="O49" s="15">
        <f t="shared" si="4"/>
        <v>0</v>
      </c>
    </row>
    <row r="50" spans="1:15" x14ac:dyDescent="0.25">
      <c r="A50" s="13">
        <v>35</v>
      </c>
      <c r="B50" s="18" t="s">
        <v>37</v>
      </c>
      <c r="C50" s="15" t="s">
        <v>38</v>
      </c>
      <c r="D50" s="15">
        <f>D48/5</f>
        <v>1.2</v>
      </c>
      <c r="E50" s="15"/>
      <c r="F50" s="15"/>
      <c r="G50" s="16">
        <f t="shared" si="7"/>
        <v>0</v>
      </c>
      <c r="H50" s="15"/>
      <c r="I50" s="15"/>
      <c r="J50" s="15">
        <f t="shared" si="8"/>
        <v>0</v>
      </c>
      <c r="K50" s="15">
        <f t="shared" si="0"/>
        <v>0</v>
      </c>
      <c r="L50" s="15">
        <f t="shared" si="1"/>
        <v>0</v>
      </c>
      <c r="M50" s="15">
        <f t="shared" si="2"/>
        <v>0</v>
      </c>
      <c r="N50" s="15">
        <f t="shared" si="3"/>
        <v>0</v>
      </c>
      <c r="O50" s="15">
        <f t="shared" si="4"/>
        <v>0</v>
      </c>
    </row>
    <row r="51" spans="1:15" x14ac:dyDescent="0.25">
      <c r="A51" s="13">
        <v>36</v>
      </c>
      <c r="B51" s="18" t="s">
        <v>44</v>
      </c>
      <c r="C51" s="15" t="s">
        <v>45</v>
      </c>
      <c r="D51" s="15">
        <v>0.3</v>
      </c>
      <c r="E51" s="15"/>
      <c r="F51" s="15"/>
      <c r="G51" s="16">
        <f t="shared" si="7"/>
        <v>0</v>
      </c>
      <c r="H51" s="15"/>
      <c r="I51" s="15"/>
      <c r="J51" s="15">
        <f t="shared" si="8"/>
        <v>0</v>
      </c>
      <c r="K51" s="15">
        <f t="shared" si="0"/>
        <v>0</v>
      </c>
      <c r="L51" s="15">
        <f t="shared" si="1"/>
        <v>0</v>
      </c>
      <c r="M51" s="15">
        <f t="shared" si="2"/>
        <v>0</v>
      </c>
      <c r="N51" s="15">
        <f t="shared" si="3"/>
        <v>0</v>
      </c>
      <c r="O51" s="15">
        <f t="shared" si="4"/>
        <v>0</v>
      </c>
    </row>
    <row r="52" spans="1:15" x14ac:dyDescent="0.25">
      <c r="A52" s="13">
        <v>37</v>
      </c>
      <c r="B52" s="43" t="s">
        <v>61</v>
      </c>
      <c r="C52" s="15" t="s">
        <v>28</v>
      </c>
      <c r="D52" s="15">
        <v>6</v>
      </c>
      <c r="E52" s="15"/>
      <c r="F52" s="15"/>
      <c r="G52" s="16">
        <f t="shared" si="7"/>
        <v>0</v>
      </c>
      <c r="H52" s="15"/>
      <c r="I52" s="15"/>
      <c r="J52" s="15">
        <f t="shared" si="8"/>
        <v>0</v>
      </c>
      <c r="K52" s="15">
        <f t="shared" si="0"/>
        <v>0</v>
      </c>
      <c r="L52" s="15">
        <f t="shared" si="1"/>
        <v>0</v>
      </c>
      <c r="M52" s="15">
        <f t="shared" si="2"/>
        <v>0</v>
      </c>
      <c r="N52" s="15">
        <f t="shared" si="3"/>
        <v>0</v>
      </c>
      <c r="O52" s="15">
        <f t="shared" si="4"/>
        <v>0</v>
      </c>
    </row>
    <row r="53" spans="1:15" x14ac:dyDescent="0.25">
      <c r="A53" s="13">
        <v>38</v>
      </c>
      <c r="B53" s="18" t="s">
        <v>40</v>
      </c>
      <c r="C53" s="15" t="s">
        <v>36</v>
      </c>
      <c r="D53" s="15">
        <f>D48/6</f>
        <v>1</v>
      </c>
      <c r="E53" s="15"/>
      <c r="F53" s="15"/>
      <c r="G53" s="16">
        <f t="shared" si="7"/>
        <v>0</v>
      </c>
      <c r="H53" s="15"/>
      <c r="I53" s="15"/>
      <c r="J53" s="15">
        <f t="shared" si="8"/>
        <v>0</v>
      </c>
      <c r="K53" s="15">
        <f t="shared" si="0"/>
        <v>0</v>
      </c>
      <c r="L53" s="15">
        <f t="shared" si="1"/>
        <v>0</v>
      </c>
      <c r="M53" s="15">
        <f t="shared" si="2"/>
        <v>0</v>
      </c>
      <c r="N53" s="15">
        <f t="shared" si="3"/>
        <v>0</v>
      </c>
      <c r="O53" s="15">
        <f t="shared" si="4"/>
        <v>0</v>
      </c>
    </row>
    <row r="54" spans="1:15" ht="30" x14ac:dyDescent="0.25">
      <c r="A54" s="13">
        <v>39</v>
      </c>
      <c r="B54" s="43" t="s">
        <v>62</v>
      </c>
      <c r="C54" s="15" t="s">
        <v>63</v>
      </c>
      <c r="D54" s="15">
        <v>1</v>
      </c>
      <c r="E54" s="15"/>
      <c r="F54" s="15"/>
      <c r="G54" s="16">
        <f t="shared" si="7"/>
        <v>0</v>
      </c>
      <c r="H54" s="15"/>
      <c r="I54" s="15"/>
      <c r="J54" s="15">
        <f t="shared" si="8"/>
        <v>0</v>
      </c>
      <c r="K54" s="15">
        <f t="shared" si="0"/>
        <v>0</v>
      </c>
      <c r="L54" s="15">
        <f t="shared" si="1"/>
        <v>0</v>
      </c>
      <c r="M54" s="15">
        <f t="shared" si="2"/>
        <v>0</v>
      </c>
      <c r="N54" s="15">
        <f t="shared" si="3"/>
        <v>0</v>
      </c>
      <c r="O54" s="15">
        <f t="shared" si="4"/>
        <v>0</v>
      </c>
    </row>
    <row r="55" spans="1:15" x14ac:dyDescent="0.25">
      <c r="A55" s="13">
        <v>40</v>
      </c>
      <c r="B55" s="17" t="s">
        <v>64</v>
      </c>
      <c r="C55" s="15"/>
      <c r="D55" s="15">
        <v>0</v>
      </c>
      <c r="E55" s="15"/>
      <c r="F55" s="15"/>
      <c r="G55" s="16">
        <f t="shared" si="7"/>
        <v>0</v>
      </c>
      <c r="H55" s="15"/>
      <c r="I55" s="15"/>
      <c r="J55" s="15">
        <f t="shared" si="8"/>
        <v>0</v>
      </c>
      <c r="K55" s="15">
        <f t="shared" si="0"/>
        <v>0</v>
      </c>
      <c r="L55" s="15">
        <f t="shared" si="1"/>
        <v>0</v>
      </c>
      <c r="M55" s="15">
        <f t="shared" si="2"/>
        <v>0</v>
      </c>
      <c r="N55" s="15">
        <f t="shared" si="3"/>
        <v>0</v>
      </c>
      <c r="O55" s="15">
        <f t="shared" si="4"/>
        <v>0</v>
      </c>
    </row>
    <row r="56" spans="1:15" ht="30" x14ac:dyDescent="0.25">
      <c r="A56" s="13">
        <v>41</v>
      </c>
      <c r="B56" s="43" t="s">
        <v>65</v>
      </c>
      <c r="C56" s="15" t="s">
        <v>30</v>
      </c>
      <c r="D56" s="15">
        <v>2</v>
      </c>
      <c r="E56" s="15"/>
      <c r="F56" s="15"/>
      <c r="G56" s="16">
        <f t="shared" si="7"/>
        <v>0</v>
      </c>
      <c r="H56" s="15"/>
      <c r="I56" s="15"/>
      <c r="J56" s="15">
        <f t="shared" si="8"/>
        <v>0</v>
      </c>
      <c r="K56" s="15">
        <f t="shared" si="0"/>
        <v>0</v>
      </c>
      <c r="L56" s="15">
        <f t="shared" si="1"/>
        <v>0</v>
      </c>
      <c r="M56" s="15">
        <f t="shared" si="2"/>
        <v>0</v>
      </c>
      <c r="N56" s="15">
        <f t="shared" si="3"/>
        <v>0</v>
      </c>
      <c r="O56" s="15">
        <f t="shared" si="4"/>
        <v>0</v>
      </c>
    </row>
    <row r="57" spans="1:15" x14ac:dyDescent="0.25">
      <c r="A57" s="13">
        <v>42</v>
      </c>
      <c r="B57" s="18" t="s">
        <v>40</v>
      </c>
      <c r="C57" s="15" t="s">
        <v>36</v>
      </c>
      <c r="D57" s="15">
        <v>1</v>
      </c>
      <c r="E57" s="15"/>
      <c r="F57" s="15"/>
      <c r="G57" s="16">
        <f t="shared" si="7"/>
        <v>0</v>
      </c>
      <c r="H57" s="15"/>
      <c r="I57" s="15"/>
      <c r="J57" s="15">
        <f t="shared" si="8"/>
        <v>0</v>
      </c>
      <c r="K57" s="15">
        <f t="shared" si="0"/>
        <v>0</v>
      </c>
      <c r="L57" s="15">
        <f t="shared" si="1"/>
        <v>0</v>
      </c>
      <c r="M57" s="15">
        <f t="shared" si="2"/>
        <v>0</v>
      </c>
      <c r="N57" s="15">
        <f t="shared" si="3"/>
        <v>0</v>
      </c>
      <c r="O57" s="15">
        <f t="shared" si="4"/>
        <v>0</v>
      </c>
    </row>
    <row r="58" spans="1:15" x14ac:dyDescent="0.25">
      <c r="A58" s="13">
        <v>43</v>
      </c>
      <c r="B58" s="18" t="s">
        <v>44</v>
      </c>
      <c r="C58" s="15" t="s">
        <v>45</v>
      </c>
      <c r="D58" s="15">
        <v>0.3</v>
      </c>
      <c r="E58" s="15"/>
      <c r="F58" s="15"/>
      <c r="G58" s="16">
        <f t="shared" si="7"/>
        <v>0</v>
      </c>
      <c r="H58" s="15"/>
      <c r="I58" s="15"/>
      <c r="J58" s="15">
        <f t="shared" si="8"/>
        <v>0</v>
      </c>
      <c r="K58" s="15">
        <f t="shared" si="0"/>
        <v>0</v>
      </c>
      <c r="L58" s="15">
        <f t="shared" si="1"/>
        <v>0</v>
      </c>
      <c r="M58" s="15">
        <f t="shared" si="2"/>
        <v>0</v>
      </c>
      <c r="N58" s="15">
        <f t="shared" si="3"/>
        <v>0</v>
      </c>
      <c r="O58" s="15">
        <f t="shared" si="4"/>
        <v>0</v>
      </c>
    </row>
    <row r="59" spans="1:15" ht="30" x14ac:dyDescent="0.25">
      <c r="A59" s="13">
        <v>44</v>
      </c>
      <c r="B59" s="43" t="s">
        <v>66</v>
      </c>
      <c r="C59" s="15" t="s">
        <v>32</v>
      </c>
      <c r="D59" s="15">
        <v>2</v>
      </c>
      <c r="E59" s="15"/>
      <c r="F59" s="15"/>
      <c r="G59" s="16">
        <f t="shared" si="7"/>
        <v>0</v>
      </c>
      <c r="H59" s="15"/>
      <c r="I59" s="15"/>
      <c r="J59" s="15">
        <f t="shared" si="8"/>
        <v>0</v>
      </c>
      <c r="K59" s="15">
        <f t="shared" si="0"/>
        <v>0</v>
      </c>
      <c r="L59" s="15">
        <f t="shared" si="1"/>
        <v>0</v>
      </c>
      <c r="M59" s="15">
        <f t="shared" si="2"/>
        <v>0</v>
      </c>
      <c r="N59" s="15">
        <f t="shared" si="3"/>
        <v>0</v>
      </c>
      <c r="O59" s="15">
        <f t="shared" si="4"/>
        <v>0</v>
      </c>
    </row>
    <row r="60" spans="1:15" x14ac:dyDescent="0.25">
      <c r="A60" s="13">
        <v>45</v>
      </c>
      <c r="B60" s="17" t="s">
        <v>67</v>
      </c>
      <c r="C60" s="15"/>
      <c r="D60" s="15">
        <v>0</v>
      </c>
      <c r="E60" s="15"/>
      <c r="F60" s="15"/>
      <c r="G60" s="16">
        <f t="shared" si="7"/>
        <v>0</v>
      </c>
      <c r="H60" s="15"/>
      <c r="I60" s="15"/>
      <c r="J60" s="15">
        <f t="shared" si="8"/>
        <v>0</v>
      </c>
      <c r="K60" s="15">
        <f t="shared" si="0"/>
        <v>0</v>
      </c>
      <c r="L60" s="15">
        <f t="shared" si="1"/>
        <v>0</v>
      </c>
      <c r="M60" s="15">
        <f t="shared" si="2"/>
        <v>0</v>
      </c>
      <c r="N60" s="15">
        <f t="shared" si="3"/>
        <v>0</v>
      </c>
      <c r="O60" s="15">
        <f t="shared" si="4"/>
        <v>0</v>
      </c>
    </row>
    <row r="61" spans="1:15" ht="30" x14ac:dyDescent="0.25">
      <c r="A61" s="13">
        <v>46</v>
      </c>
      <c r="B61" s="46" t="s">
        <v>68</v>
      </c>
      <c r="C61" s="15" t="s">
        <v>30</v>
      </c>
      <c r="D61" s="15">
        <v>2</v>
      </c>
      <c r="E61" s="15"/>
      <c r="F61" s="15"/>
      <c r="G61" s="16">
        <f t="shared" si="7"/>
        <v>0</v>
      </c>
      <c r="H61" s="15"/>
      <c r="I61" s="15"/>
      <c r="J61" s="15">
        <f t="shared" si="8"/>
        <v>0</v>
      </c>
      <c r="K61" s="15">
        <f t="shared" si="0"/>
        <v>0</v>
      </c>
      <c r="L61" s="15">
        <f t="shared" si="1"/>
        <v>0</v>
      </c>
      <c r="M61" s="15">
        <f t="shared" si="2"/>
        <v>0</v>
      </c>
      <c r="N61" s="15">
        <f t="shared" si="3"/>
        <v>0</v>
      </c>
      <c r="O61" s="15">
        <f t="shared" si="4"/>
        <v>0</v>
      </c>
    </row>
    <row r="62" spans="1:15" x14ac:dyDescent="0.25">
      <c r="A62" s="13">
        <v>47</v>
      </c>
      <c r="B62" s="19" t="s">
        <v>69</v>
      </c>
      <c r="C62" s="15" t="s">
        <v>30</v>
      </c>
      <c r="D62" s="15">
        <v>2</v>
      </c>
      <c r="E62" s="15"/>
      <c r="F62" s="15"/>
      <c r="G62" s="16">
        <f t="shared" si="7"/>
        <v>0</v>
      </c>
      <c r="H62" s="15"/>
      <c r="I62" s="15"/>
      <c r="J62" s="15">
        <f t="shared" si="8"/>
        <v>0</v>
      </c>
      <c r="K62" s="15">
        <f t="shared" si="0"/>
        <v>0</v>
      </c>
      <c r="L62" s="15">
        <f t="shared" si="1"/>
        <v>0</v>
      </c>
      <c r="M62" s="15">
        <f t="shared" si="2"/>
        <v>0</v>
      </c>
      <c r="N62" s="15">
        <f t="shared" si="3"/>
        <v>0</v>
      </c>
      <c r="O62" s="15">
        <f t="shared" si="4"/>
        <v>0</v>
      </c>
    </row>
    <row r="63" spans="1:15" ht="30" x14ac:dyDescent="0.25">
      <c r="A63" s="13">
        <v>48</v>
      </c>
      <c r="B63" s="47" t="s">
        <v>70</v>
      </c>
      <c r="C63" s="15" t="s">
        <v>30</v>
      </c>
      <c r="D63" s="15">
        <v>5</v>
      </c>
      <c r="E63" s="15"/>
      <c r="F63" s="15"/>
      <c r="G63" s="16">
        <f t="shared" si="7"/>
        <v>0</v>
      </c>
      <c r="H63" s="15"/>
      <c r="I63" s="15"/>
      <c r="J63" s="15">
        <f t="shared" si="8"/>
        <v>0</v>
      </c>
      <c r="K63" s="15">
        <f t="shared" si="0"/>
        <v>0</v>
      </c>
      <c r="L63" s="15">
        <f t="shared" si="1"/>
        <v>0</v>
      </c>
      <c r="M63" s="15">
        <f t="shared" si="2"/>
        <v>0</v>
      </c>
      <c r="N63" s="15">
        <f t="shared" si="3"/>
        <v>0</v>
      </c>
      <c r="O63" s="15">
        <f t="shared" si="4"/>
        <v>0</v>
      </c>
    </row>
    <row r="64" spans="1:15" x14ac:dyDescent="0.25">
      <c r="A64" s="13">
        <v>49</v>
      </c>
      <c r="B64" s="48" t="s">
        <v>71</v>
      </c>
      <c r="C64" s="15" t="s">
        <v>30</v>
      </c>
      <c r="D64" s="15">
        <v>4</v>
      </c>
      <c r="E64" s="15"/>
      <c r="F64" s="15"/>
      <c r="G64" s="16">
        <f t="shared" si="7"/>
        <v>0</v>
      </c>
      <c r="H64" s="20"/>
      <c r="I64" s="15"/>
      <c r="J64" s="15">
        <f t="shared" si="8"/>
        <v>0</v>
      </c>
      <c r="K64" s="15">
        <f t="shared" si="0"/>
        <v>0</v>
      </c>
      <c r="L64" s="15">
        <f t="shared" si="1"/>
        <v>0</v>
      </c>
      <c r="M64" s="15">
        <f t="shared" si="2"/>
        <v>0</v>
      </c>
      <c r="N64" s="15">
        <f t="shared" si="3"/>
        <v>0</v>
      </c>
      <c r="O64" s="15">
        <f t="shared" si="4"/>
        <v>0</v>
      </c>
    </row>
    <row r="65" spans="1:15" x14ac:dyDescent="0.25">
      <c r="A65" s="13">
        <v>50</v>
      </c>
      <c r="B65" s="49" t="s">
        <v>72</v>
      </c>
      <c r="C65" s="15" t="s">
        <v>30</v>
      </c>
      <c r="D65" s="15">
        <v>1</v>
      </c>
      <c r="E65" s="15"/>
      <c r="F65" s="15"/>
      <c r="G65" s="16">
        <f t="shared" si="7"/>
        <v>0</v>
      </c>
      <c r="H65" s="20"/>
      <c r="I65" s="15"/>
      <c r="J65" s="15">
        <f t="shared" si="8"/>
        <v>0</v>
      </c>
      <c r="K65" s="15">
        <f t="shared" si="0"/>
        <v>0</v>
      </c>
      <c r="L65" s="15">
        <f t="shared" si="1"/>
        <v>0</v>
      </c>
      <c r="M65" s="15">
        <f t="shared" si="2"/>
        <v>0</v>
      </c>
      <c r="N65" s="15">
        <f t="shared" si="3"/>
        <v>0</v>
      </c>
      <c r="O65" s="15">
        <f t="shared" si="4"/>
        <v>0</v>
      </c>
    </row>
    <row r="66" spans="1:15" x14ac:dyDescent="0.25">
      <c r="A66" s="13">
        <v>51</v>
      </c>
      <c r="B66" s="49" t="s">
        <v>73</v>
      </c>
      <c r="C66" s="15" t="s">
        <v>30</v>
      </c>
      <c r="D66" s="15">
        <v>0</v>
      </c>
      <c r="E66" s="15"/>
      <c r="F66" s="15"/>
      <c r="G66" s="16">
        <f t="shared" si="7"/>
        <v>0</v>
      </c>
      <c r="H66" s="20"/>
      <c r="I66" s="15"/>
      <c r="J66" s="15">
        <f t="shared" si="8"/>
        <v>0</v>
      </c>
      <c r="K66" s="15">
        <f t="shared" si="0"/>
        <v>0</v>
      </c>
      <c r="L66" s="15">
        <f t="shared" si="1"/>
        <v>0</v>
      </c>
      <c r="M66" s="15">
        <f t="shared" si="2"/>
        <v>0</v>
      </c>
      <c r="N66" s="15">
        <f t="shared" si="3"/>
        <v>0</v>
      </c>
      <c r="O66" s="15">
        <f t="shared" si="4"/>
        <v>0</v>
      </c>
    </row>
    <row r="67" spans="1:15" ht="45" x14ac:dyDescent="0.25">
      <c r="A67" s="13">
        <v>52</v>
      </c>
      <c r="B67" s="47" t="s">
        <v>74</v>
      </c>
      <c r="C67" s="15" t="s">
        <v>30</v>
      </c>
      <c r="D67" s="15">
        <v>13</v>
      </c>
      <c r="E67" s="15"/>
      <c r="F67" s="15"/>
      <c r="G67" s="16">
        <f t="shared" si="7"/>
        <v>0</v>
      </c>
      <c r="H67" s="15"/>
      <c r="I67" s="15"/>
      <c r="J67" s="15">
        <f t="shared" si="8"/>
        <v>0</v>
      </c>
      <c r="K67" s="15">
        <f t="shared" si="0"/>
        <v>0</v>
      </c>
      <c r="L67" s="15">
        <f t="shared" si="1"/>
        <v>0</v>
      </c>
      <c r="M67" s="15">
        <f t="shared" si="2"/>
        <v>0</v>
      </c>
      <c r="N67" s="15">
        <f t="shared" si="3"/>
        <v>0</v>
      </c>
      <c r="O67" s="15">
        <f t="shared" si="4"/>
        <v>0</v>
      </c>
    </row>
    <row r="68" spans="1:15" x14ac:dyDescent="0.25">
      <c r="A68" s="13">
        <v>53</v>
      </c>
      <c r="B68" s="18" t="s">
        <v>75</v>
      </c>
      <c r="C68" s="15" t="s">
        <v>30</v>
      </c>
      <c r="D68" s="15">
        <v>5</v>
      </c>
      <c r="E68" s="15"/>
      <c r="F68" s="15"/>
      <c r="G68" s="16">
        <f t="shared" si="7"/>
        <v>0</v>
      </c>
      <c r="H68" s="15"/>
      <c r="I68" s="15"/>
      <c r="J68" s="15">
        <f t="shared" si="8"/>
        <v>0</v>
      </c>
      <c r="K68" s="15">
        <f t="shared" si="0"/>
        <v>0</v>
      </c>
      <c r="L68" s="15">
        <f t="shared" si="1"/>
        <v>0</v>
      </c>
      <c r="M68" s="15">
        <f t="shared" si="2"/>
        <v>0</v>
      </c>
      <c r="N68" s="15">
        <f t="shared" si="3"/>
        <v>0</v>
      </c>
      <c r="O68" s="15">
        <f t="shared" si="4"/>
        <v>0</v>
      </c>
    </row>
    <row r="69" spans="1:15" x14ac:dyDescent="0.25">
      <c r="A69" s="13">
        <v>54</v>
      </c>
      <c r="B69" s="18" t="s">
        <v>76</v>
      </c>
      <c r="C69" s="15" t="s">
        <v>30</v>
      </c>
      <c r="D69" s="15">
        <v>8</v>
      </c>
      <c r="E69" s="15"/>
      <c r="F69" s="15"/>
      <c r="G69" s="16">
        <f t="shared" si="7"/>
        <v>0</v>
      </c>
      <c r="H69" s="15"/>
      <c r="I69" s="15"/>
      <c r="J69" s="15">
        <f t="shared" si="8"/>
        <v>0</v>
      </c>
      <c r="K69" s="15">
        <f t="shared" si="0"/>
        <v>0</v>
      </c>
      <c r="L69" s="15">
        <f t="shared" si="1"/>
        <v>0</v>
      </c>
      <c r="M69" s="15">
        <f t="shared" si="2"/>
        <v>0</v>
      </c>
      <c r="N69" s="15">
        <f t="shared" si="3"/>
        <v>0</v>
      </c>
      <c r="O69" s="15">
        <f t="shared" si="4"/>
        <v>0</v>
      </c>
    </row>
    <row r="70" spans="1:15" x14ac:dyDescent="0.25">
      <c r="A70" s="13">
        <v>55</v>
      </c>
      <c r="B70" s="18" t="s">
        <v>77</v>
      </c>
      <c r="C70" s="15" t="s">
        <v>45</v>
      </c>
      <c r="D70" s="15">
        <v>6</v>
      </c>
      <c r="E70" s="15"/>
      <c r="F70" s="15"/>
      <c r="G70" s="16">
        <f t="shared" si="7"/>
        <v>0</v>
      </c>
      <c r="H70" s="15"/>
      <c r="I70" s="15"/>
      <c r="J70" s="15">
        <f t="shared" si="8"/>
        <v>0</v>
      </c>
      <c r="K70" s="15">
        <f t="shared" si="0"/>
        <v>0</v>
      </c>
      <c r="L70" s="15">
        <f t="shared" si="1"/>
        <v>0</v>
      </c>
      <c r="M70" s="15">
        <f t="shared" si="2"/>
        <v>0</v>
      </c>
      <c r="N70" s="15">
        <f t="shared" si="3"/>
        <v>0</v>
      </c>
      <c r="O70" s="15">
        <f t="shared" si="4"/>
        <v>0</v>
      </c>
    </row>
    <row r="71" spans="1:15" x14ac:dyDescent="0.25">
      <c r="A71" s="13">
        <v>56</v>
      </c>
      <c r="B71" s="21" t="s">
        <v>78</v>
      </c>
      <c r="C71" s="15" t="s">
        <v>30</v>
      </c>
      <c r="D71" s="15">
        <v>3</v>
      </c>
      <c r="E71" s="15"/>
      <c r="F71" s="15"/>
      <c r="G71" s="16">
        <f t="shared" si="7"/>
        <v>0</v>
      </c>
      <c r="H71" s="15"/>
      <c r="I71" s="15"/>
      <c r="J71" s="15">
        <f t="shared" si="8"/>
        <v>0</v>
      </c>
      <c r="K71" s="15">
        <f t="shared" si="0"/>
        <v>0</v>
      </c>
      <c r="L71" s="15">
        <f t="shared" si="1"/>
        <v>0</v>
      </c>
      <c r="M71" s="15">
        <f t="shared" si="2"/>
        <v>0</v>
      </c>
      <c r="N71" s="15">
        <f t="shared" si="3"/>
        <v>0</v>
      </c>
      <c r="O71" s="15">
        <f t="shared" si="4"/>
        <v>0</v>
      </c>
    </row>
    <row r="72" spans="1:15" x14ac:dyDescent="0.25">
      <c r="A72" s="13">
        <v>57</v>
      </c>
      <c r="B72" s="21" t="s">
        <v>79</v>
      </c>
      <c r="C72" s="15" t="s">
        <v>80</v>
      </c>
      <c r="D72" s="15">
        <v>0.4</v>
      </c>
      <c r="E72" s="15"/>
      <c r="F72" s="15"/>
      <c r="G72" s="16">
        <f t="shared" si="7"/>
        <v>0</v>
      </c>
      <c r="H72" s="15"/>
      <c r="I72" s="15"/>
      <c r="J72" s="15">
        <f t="shared" si="8"/>
        <v>0</v>
      </c>
      <c r="K72" s="15">
        <f t="shared" si="0"/>
        <v>0</v>
      </c>
      <c r="L72" s="15">
        <f t="shared" si="1"/>
        <v>0</v>
      </c>
      <c r="M72" s="15">
        <f t="shared" si="2"/>
        <v>0</v>
      </c>
      <c r="N72" s="15">
        <f t="shared" si="3"/>
        <v>0</v>
      </c>
      <c r="O72" s="15">
        <f t="shared" si="4"/>
        <v>0</v>
      </c>
    </row>
    <row r="73" spans="1:15" x14ac:dyDescent="0.25">
      <c r="A73" s="13"/>
      <c r="B73" s="22"/>
      <c r="C73" s="37" t="s">
        <v>81</v>
      </c>
      <c r="D73" s="38"/>
      <c r="E73" s="38"/>
      <c r="F73" s="38"/>
      <c r="G73" s="38"/>
      <c r="H73" s="38"/>
      <c r="I73" s="38"/>
      <c r="J73" s="39"/>
      <c r="K73" s="14">
        <f>SUM(K16:K72)</f>
        <v>0</v>
      </c>
      <c r="L73" s="14">
        <f>SUM(L16:L72)</f>
        <v>0</v>
      </c>
      <c r="M73" s="14">
        <f>SUM(M16:M72)</f>
        <v>0</v>
      </c>
      <c r="N73" s="14">
        <f>SUM(N16:N72)</f>
        <v>0</v>
      </c>
      <c r="O73" s="14">
        <f>SUM(O16:O72)</f>
        <v>0</v>
      </c>
    </row>
    <row r="74" spans="1:15" x14ac:dyDescent="0.25">
      <c r="J74" s="40" t="s">
        <v>22</v>
      </c>
      <c r="K74" s="40"/>
      <c r="L74" s="40"/>
      <c r="M74" s="40"/>
      <c r="N74" s="40"/>
      <c r="O74" s="23">
        <f>O73</f>
        <v>0</v>
      </c>
    </row>
    <row r="75" spans="1:15" x14ac:dyDescent="0.25">
      <c r="J75" s="41" t="s">
        <v>82</v>
      </c>
      <c r="K75" s="41"/>
      <c r="L75" s="41"/>
      <c r="M75" s="41"/>
      <c r="N75" s="24">
        <v>0</v>
      </c>
      <c r="O75" s="25">
        <f>ROUND(O74*0,2)</f>
        <v>0</v>
      </c>
    </row>
    <row r="76" spans="1:15" x14ac:dyDescent="0.25">
      <c r="J76" s="41" t="s">
        <v>83</v>
      </c>
      <c r="K76" s="41"/>
      <c r="L76" s="41"/>
      <c r="M76" s="41"/>
      <c r="N76" s="41"/>
      <c r="O76" s="25"/>
    </row>
    <row r="77" spans="1:15" x14ac:dyDescent="0.25">
      <c r="J77" s="41" t="s">
        <v>84</v>
      </c>
      <c r="K77" s="41"/>
      <c r="L77" s="41"/>
      <c r="M77" s="41"/>
      <c r="N77" s="26">
        <v>0</v>
      </c>
      <c r="O77" s="27">
        <f>ROUND(O74*0,20)</f>
        <v>0</v>
      </c>
    </row>
    <row r="78" spans="1:15" x14ac:dyDescent="0.25">
      <c r="J78" s="33" t="s">
        <v>85</v>
      </c>
      <c r="K78" s="33"/>
      <c r="L78" s="33"/>
      <c r="M78" s="33"/>
      <c r="N78" s="33"/>
      <c r="O78" s="28">
        <f>O77+O75+O74</f>
        <v>0</v>
      </c>
    </row>
    <row r="80" spans="1:15" x14ac:dyDescent="0.25">
      <c r="A80" t="s">
        <v>94</v>
      </c>
    </row>
  </sheetData>
  <mergeCells count="21">
    <mergeCell ref="A1:O1"/>
    <mergeCell ref="J78:N78"/>
    <mergeCell ref="L11:M11"/>
    <mergeCell ref="A12:A13"/>
    <mergeCell ref="B12:B13"/>
    <mergeCell ref="C12:C13"/>
    <mergeCell ref="D12:D13"/>
    <mergeCell ref="E12:J12"/>
    <mergeCell ref="K12:O12"/>
    <mergeCell ref="C73:J73"/>
    <mergeCell ref="J74:N74"/>
    <mergeCell ref="J75:M75"/>
    <mergeCell ref="J76:N76"/>
    <mergeCell ref="J77:M77"/>
    <mergeCell ref="A7:B7"/>
    <mergeCell ref="A8:B8"/>
    <mergeCell ref="A2:O2"/>
    <mergeCell ref="A3:O3"/>
    <mergeCell ref="A4:O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Māris Ramanis</dc:creator>
  <cp:lastModifiedBy>Juriste</cp:lastModifiedBy>
  <dcterms:created xsi:type="dcterms:W3CDTF">2025-03-11T06:51:05Z</dcterms:created>
  <dcterms:modified xsi:type="dcterms:W3CDTF">2025-03-11T10:06:30Z</dcterms:modified>
</cp:coreProperties>
</file>